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922598de91433ef/Desktop/"/>
    </mc:Choice>
  </mc:AlternateContent>
  <xr:revisionPtr revIDLastSave="149" documentId="8_{9B8C3270-CAF7-45A5-8D77-5D2D174AB000}" xr6:coauthVersionLast="47" xr6:coauthVersionMax="47" xr10:uidLastSave="{E9551C6F-7789-41EB-897B-151F5347CDD3}"/>
  <bookViews>
    <workbookView xWindow="3380" yWindow="190" windowWidth="15970" windowHeight="10450" activeTab="2" xr2:uid="{69EAA09A-9530-4418-ABB6-9D26F49A6A30}"/>
  </bookViews>
  <sheets>
    <sheet name="E1" sheetId="1" r:id="rId1"/>
    <sheet name="E2" sheetId="2" r:id="rId2"/>
    <sheet name="E3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3" l="1"/>
  <c r="D6" i="3"/>
  <c r="B6" i="3"/>
  <c r="B7" i="3"/>
  <c r="D5" i="3"/>
  <c r="B5" i="3"/>
  <c r="C8" i="2"/>
  <c r="E9" i="2"/>
  <c r="F8" i="2"/>
  <c r="E8" i="2"/>
  <c r="E7" i="2"/>
  <c r="E6" i="2"/>
  <c r="E5" i="2"/>
  <c r="E4" i="2"/>
  <c r="B8" i="2"/>
  <c r="D7" i="2"/>
  <c r="D6" i="2"/>
  <c r="D5" i="2"/>
  <c r="D4" i="2"/>
  <c r="A5" i="2"/>
  <c r="A6" i="2" s="1"/>
  <c r="A7" i="2" s="1"/>
  <c r="A4" i="2"/>
  <c r="J12" i="1"/>
  <c r="J10" i="1"/>
  <c r="J14" i="1" s="1"/>
  <c r="J8" i="1"/>
  <c r="I14" i="1"/>
  <c r="I13" i="1"/>
  <c r="I12" i="1"/>
  <c r="I11" i="1"/>
  <c r="I10" i="1"/>
  <c r="I9" i="1"/>
  <c r="I8" i="1"/>
  <c r="I7" i="1"/>
  <c r="I6" i="1"/>
  <c r="I5" i="1"/>
  <c r="I4" i="1"/>
  <c r="I3" i="1"/>
  <c r="E16" i="1"/>
  <c r="E14" i="1"/>
  <c r="E12" i="1"/>
  <c r="E10" i="1"/>
  <c r="C3" i="1"/>
  <c r="D3" i="1" s="1"/>
  <c r="J19" i="1"/>
  <c r="E19" i="1"/>
  <c r="E4" i="1"/>
  <c r="K3" i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K4" i="1" s="1"/>
  <c r="H7" i="1" s="1"/>
  <c r="A4" i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E6" i="1" s="1"/>
  <c r="C17" i="1" l="1"/>
  <c r="D17" i="1" s="1"/>
  <c r="C9" i="1"/>
  <c r="D9" i="1" s="1"/>
  <c r="C16" i="1"/>
  <c r="D16" i="1" s="1"/>
  <c r="C8" i="1"/>
  <c r="D8" i="1" s="1"/>
  <c r="C19" i="1"/>
  <c r="D19" i="1" s="1"/>
  <c r="C15" i="1"/>
  <c r="D15" i="1" s="1"/>
  <c r="C7" i="1"/>
  <c r="D7" i="1" s="1"/>
  <c r="C14" i="1"/>
  <c r="D14" i="1" s="1"/>
  <c r="C6" i="1"/>
  <c r="D6" i="1" s="1"/>
  <c r="C13" i="1"/>
  <c r="D13" i="1" s="1"/>
  <c r="C5" i="1"/>
  <c r="D5" i="1" s="1"/>
  <c r="C11" i="1"/>
  <c r="D11" i="1" s="1"/>
  <c r="C18" i="1"/>
  <c r="D18" i="1" s="1"/>
  <c r="C12" i="1"/>
  <c r="D12" i="1" s="1"/>
  <c r="C4" i="1"/>
  <c r="D4" i="1" s="1"/>
  <c r="C10" i="1"/>
  <c r="D10" i="1" s="1"/>
  <c r="H10" i="1"/>
  <c r="H3" i="1"/>
  <c r="H11" i="1"/>
  <c r="H4" i="1"/>
  <c r="H12" i="1"/>
  <c r="H5" i="1"/>
  <c r="H13" i="1"/>
  <c r="H8" i="1"/>
  <c r="H6" i="1"/>
  <c r="H14" i="1"/>
  <c r="H9" i="1"/>
  <c r="E8" i="1" l="1"/>
  <c r="J6" i="1"/>
</calcChain>
</file>

<file path=xl/sharedStrings.xml><?xml version="1.0" encoding="utf-8"?>
<sst xmlns="http://schemas.openxmlformats.org/spreadsheetml/2006/main" count="38" uniqueCount="25">
  <si>
    <t>No.</t>
  </si>
  <si>
    <t>Height</t>
  </si>
  <si>
    <t>A</t>
  </si>
  <si>
    <t>Age</t>
  </si>
  <si>
    <t>Median</t>
  </si>
  <si>
    <t>B</t>
  </si>
  <si>
    <t>A-Mean</t>
  </si>
  <si>
    <t>A--Mean</t>
  </si>
  <si>
    <t>Range</t>
  </si>
  <si>
    <t>MAD</t>
  </si>
  <si>
    <t>U-Variance</t>
  </si>
  <si>
    <t>B-Variance</t>
  </si>
  <si>
    <t>C-Stdev</t>
  </si>
  <si>
    <t>UC-Variance</t>
  </si>
  <si>
    <t>Saving-C</t>
  </si>
  <si>
    <t>Year</t>
  </si>
  <si>
    <t>Stocks</t>
  </si>
  <si>
    <t>Average yield</t>
  </si>
  <si>
    <t>Arithmetic-Mean</t>
  </si>
  <si>
    <t>P</t>
  </si>
  <si>
    <t>E</t>
  </si>
  <si>
    <t>P/E</t>
  </si>
  <si>
    <t>B-Euros</t>
  </si>
  <si>
    <t>M-Euors</t>
  </si>
  <si>
    <t>Harmonic-Mean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</si>
</sst>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6" formatCode="0.0000%"/>
    <numFmt numFmtId="172" formatCode="0.000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">
    <xf numFmtId="0" fontId="0" fillId="0" borderId="0" xfId="0"/>
    <xf numFmtId="9" fontId="0" fillId="0" borderId="0" xfId="1" applyFont="1"/>
    <xf numFmtId="166" fontId="0" fillId="0" borderId="0" xfId="1" applyNumberFormat="1" applyFont="1"/>
    <xf numFmtId="9" fontId="0" fillId="0" borderId="0" xfId="0" applyNumberFormat="1"/>
    <xf numFmtId="2" fontId="0" fillId="0" borderId="0" xfId="0" applyNumberFormat="1"/>
    <xf numFmtId="172" fontId="0" fillId="0" borderId="0" xfId="0" applyNumberFormat="1"/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202EA3-742F-4C3C-B945-3A7590DFEE4E}">
  <dimension ref="A1:K19"/>
  <sheetViews>
    <sheetView topLeftCell="A2" workbookViewId="0">
      <selection activeCell="J7" sqref="J7:J14"/>
    </sheetView>
  </sheetViews>
  <sheetFormatPr baseColWidth="10" defaultRowHeight="14.5" x14ac:dyDescent="0.35"/>
  <sheetData>
    <row r="1" spans="1:11" x14ac:dyDescent="0.35">
      <c r="A1" t="s">
        <v>2</v>
      </c>
      <c r="D1" t="s">
        <v>5</v>
      </c>
    </row>
    <row r="2" spans="1:11" x14ac:dyDescent="0.35">
      <c r="A2" t="s">
        <v>0</v>
      </c>
      <c r="B2" t="s">
        <v>1</v>
      </c>
      <c r="F2" t="s">
        <v>0</v>
      </c>
      <c r="G2" t="s">
        <v>3</v>
      </c>
    </row>
    <row r="3" spans="1:11" x14ac:dyDescent="0.35">
      <c r="A3">
        <v>1</v>
      </c>
      <c r="B3">
        <v>156</v>
      </c>
      <c r="C3">
        <f>ABS(B3-$E$6)</f>
        <v>20.764705882352928</v>
      </c>
      <c r="D3">
        <f>C3^2</f>
        <v>431.17301038062226</v>
      </c>
      <c r="E3" t="s">
        <v>4</v>
      </c>
      <c r="F3">
        <v>1</v>
      </c>
      <c r="G3">
        <v>19</v>
      </c>
      <c r="H3">
        <f>ABS(G3-$K$4)</f>
        <v>9</v>
      </c>
      <c r="I3">
        <f>H3^2</f>
        <v>81</v>
      </c>
      <c r="J3" t="s">
        <v>4</v>
      </c>
      <c r="K3">
        <f>0.5*(G8+G9)</f>
        <v>27.5</v>
      </c>
    </row>
    <row r="4" spans="1:11" x14ac:dyDescent="0.35">
      <c r="A4">
        <f>A3+1</f>
        <v>2</v>
      </c>
      <c r="B4">
        <v>158</v>
      </c>
      <c r="C4">
        <f>ABS(B4-$E$6)</f>
        <v>18.764705882352928</v>
      </c>
      <c r="D4">
        <f t="shared" ref="D4:D19" si="0">C4^2</f>
        <v>352.11418685121055</v>
      </c>
      <c r="E4">
        <f>B11</f>
        <v>178</v>
      </c>
      <c r="F4">
        <f>F3+1</f>
        <v>2</v>
      </c>
      <c r="G4">
        <v>22</v>
      </c>
      <c r="H4">
        <f>ABS(G4-$K$4)</f>
        <v>6</v>
      </c>
      <c r="I4">
        <f t="shared" ref="I4:I14" si="1">H4^2</f>
        <v>36</v>
      </c>
      <c r="J4" t="s">
        <v>7</v>
      </c>
      <c r="K4">
        <f>SUM(G3:G14)/F14</f>
        <v>28</v>
      </c>
    </row>
    <row r="5" spans="1:11" x14ac:dyDescent="0.35">
      <c r="A5">
        <f t="shared" ref="A5:A19" si="2">A4+1</f>
        <v>3</v>
      </c>
      <c r="B5">
        <v>163</v>
      </c>
      <c r="C5">
        <f>ABS(B5-$E$6)</f>
        <v>13.764705882352928</v>
      </c>
      <c r="D5">
        <f t="shared" si="0"/>
        <v>189.4671280276813</v>
      </c>
      <c r="E5" t="s">
        <v>6</v>
      </c>
      <c r="F5">
        <f t="shared" ref="F5:F14" si="3">F4+1</f>
        <v>3</v>
      </c>
      <c r="G5">
        <v>23</v>
      </c>
      <c r="H5">
        <f>ABS(G5-$K$4)</f>
        <v>5</v>
      </c>
      <c r="I5">
        <f t="shared" si="1"/>
        <v>25</v>
      </c>
      <c r="J5" t="s">
        <v>9</v>
      </c>
    </row>
    <row r="6" spans="1:11" x14ac:dyDescent="0.35">
      <c r="A6">
        <f t="shared" si="2"/>
        <v>4</v>
      </c>
      <c r="B6">
        <v>166</v>
      </c>
      <c r="C6">
        <f>ABS(B6-$E$6)</f>
        <v>10.764705882352928</v>
      </c>
      <c r="D6">
        <f t="shared" si="0"/>
        <v>115.87889273356373</v>
      </c>
      <c r="E6">
        <f>SUM(B3:B19)/A19</f>
        <v>176.76470588235293</v>
      </c>
      <c r="F6">
        <f t="shared" si="3"/>
        <v>4</v>
      </c>
      <c r="G6">
        <v>24</v>
      </c>
      <c r="H6">
        <f>ABS(G6-$K$4)</f>
        <v>4</v>
      </c>
      <c r="I6">
        <f t="shared" si="1"/>
        <v>16</v>
      </c>
      <c r="J6">
        <f>SUM(H3:H14)/F14</f>
        <v>4.833333333333333</v>
      </c>
    </row>
    <row r="7" spans="1:11" x14ac:dyDescent="0.35">
      <c r="A7">
        <f t="shared" si="2"/>
        <v>5</v>
      </c>
      <c r="B7">
        <v>166</v>
      </c>
      <c r="C7">
        <f>ABS(B7-$E$6)</f>
        <v>10.764705882352928</v>
      </c>
      <c r="D7">
        <f t="shared" si="0"/>
        <v>115.87889273356373</v>
      </c>
      <c r="E7" t="s">
        <v>9</v>
      </c>
      <c r="F7">
        <f t="shared" si="3"/>
        <v>5</v>
      </c>
      <c r="G7">
        <v>24</v>
      </c>
      <c r="H7">
        <f>ABS(G7-$K$4)</f>
        <v>4</v>
      </c>
      <c r="I7">
        <f t="shared" si="1"/>
        <v>16</v>
      </c>
      <c r="J7" t="s">
        <v>10</v>
      </c>
    </row>
    <row r="8" spans="1:11" x14ac:dyDescent="0.35">
      <c r="A8">
        <f t="shared" si="2"/>
        <v>6</v>
      </c>
      <c r="B8">
        <v>172</v>
      </c>
      <c r="C8">
        <f>ABS(B8-$E$6)</f>
        <v>4.7647058823529278</v>
      </c>
      <c r="D8">
        <f t="shared" si="0"/>
        <v>22.702422145328594</v>
      </c>
      <c r="E8">
        <f>SUM(C3:C19)/A19</f>
        <v>9.3633217993079629</v>
      </c>
      <c r="F8">
        <f t="shared" si="3"/>
        <v>6</v>
      </c>
      <c r="G8">
        <v>27</v>
      </c>
      <c r="H8">
        <f>ABS(G8-$K$4)</f>
        <v>1</v>
      </c>
      <c r="I8">
        <f t="shared" si="1"/>
        <v>1</v>
      </c>
      <c r="J8">
        <f>SUM(I3:I14)/(F14-1)</f>
        <v>46.18181818181818</v>
      </c>
    </row>
    <row r="9" spans="1:11" x14ac:dyDescent="0.35">
      <c r="A9">
        <f t="shared" si="2"/>
        <v>7</v>
      </c>
      <c r="B9">
        <v>177</v>
      </c>
      <c r="C9">
        <f>ABS(B9-$E$6)</f>
        <v>0.2352941176470722</v>
      </c>
      <c r="D9">
        <f t="shared" si="0"/>
        <v>5.5363321799314254E-2</v>
      </c>
      <c r="E9" t="s">
        <v>10</v>
      </c>
      <c r="F9">
        <f t="shared" si="3"/>
        <v>7</v>
      </c>
      <c r="G9">
        <v>28</v>
      </c>
      <c r="H9">
        <f>ABS(G9-$K$4)</f>
        <v>0</v>
      </c>
      <c r="I9">
        <f t="shared" si="1"/>
        <v>0</v>
      </c>
      <c r="J9" t="s">
        <v>11</v>
      </c>
    </row>
    <row r="10" spans="1:11" x14ac:dyDescent="0.35">
      <c r="A10">
        <f t="shared" si="2"/>
        <v>8</v>
      </c>
      <c r="B10">
        <v>177</v>
      </c>
      <c r="C10">
        <f>ABS(B10-$E$6)</f>
        <v>0.2352941176470722</v>
      </c>
      <c r="D10">
        <f t="shared" si="0"/>
        <v>5.5363321799314254E-2</v>
      </c>
      <c r="E10">
        <f>SUM(D3:D19)/(A19-1)</f>
        <v>142.81617647058829</v>
      </c>
      <c r="F10">
        <f t="shared" si="3"/>
        <v>8</v>
      </c>
      <c r="G10">
        <v>29</v>
      </c>
      <c r="H10">
        <f>ABS(G10-$K$4)</f>
        <v>1</v>
      </c>
      <c r="I10">
        <f t="shared" si="1"/>
        <v>1</v>
      </c>
      <c r="J10">
        <f>SUM(I3:I14)/F14</f>
        <v>42.333333333333336</v>
      </c>
    </row>
    <row r="11" spans="1:11" x14ac:dyDescent="0.35">
      <c r="A11">
        <f t="shared" si="2"/>
        <v>9</v>
      </c>
      <c r="B11">
        <v>178</v>
      </c>
      <c r="C11">
        <f>ABS(B11-$E$6)</f>
        <v>1.2352941176470722</v>
      </c>
      <c r="D11">
        <f t="shared" si="0"/>
        <v>1.5259515570934588</v>
      </c>
      <c r="E11" t="s">
        <v>11</v>
      </c>
      <c r="F11">
        <f t="shared" si="3"/>
        <v>9</v>
      </c>
      <c r="G11">
        <v>31</v>
      </c>
      <c r="H11">
        <f>ABS(G11-$K$4)</f>
        <v>3</v>
      </c>
      <c r="I11">
        <f t="shared" si="1"/>
        <v>9</v>
      </c>
      <c r="J11" t="s">
        <v>12</v>
      </c>
    </row>
    <row r="12" spans="1:11" x14ac:dyDescent="0.35">
      <c r="A12">
        <f t="shared" si="2"/>
        <v>10</v>
      </c>
      <c r="B12">
        <v>179</v>
      </c>
      <c r="C12">
        <f>ABS(B12-$E$6)</f>
        <v>2.2352941176470722</v>
      </c>
      <c r="D12">
        <f t="shared" si="0"/>
        <v>4.9965397923876029</v>
      </c>
      <c r="E12">
        <f>SUM(D3:D19)/A19</f>
        <v>134.41522491349485</v>
      </c>
      <c r="F12">
        <f t="shared" si="3"/>
        <v>10</v>
      </c>
      <c r="G12">
        <v>31</v>
      </c>
      <c r="H12">
        <f>ABS(G12-$K$4)</f>
        <v>3</v>
      </c>
      <c r="I12">
        <f t="shared" si="1"/>
        <v>9</v>
      </c>
      <c r="J12">
        <f>SQRT(J8)</f>
        <v>6.7957205785566392</v>
      </c>
    </row>
    <row r="13" spans="1:11" x14ac:dyDescent="0.35">
      <c r="A13">
        <f t="shared" si="2"/>
        <v>11</v>
      </c>
      <c r="B13">
        <v>182</v>
      </c>
      <c r="C13">
        <f>ABS(B13-$E$6)</f>
        <v>5.2352941176470722</v>
      </c>
      <c r="D13">
        <f t="shared" si="0"/>
        <v>27.408304498270038</v>
      </c>
      <c r="E13" t="s">
        <v>12</v>
      </c>
      <c r="F13">
        <f t="shared" si="3"/>
        <v>11</v>
      </c>
      <c r="G13">
        <v>33</v>
      </c>
      <c r="H13">
        <f>ABS(G13-$K$4)</f>
        <v>5</v>
      </c>
      <c r="I13">
        <f t="shared" si="1"/>
        <v>25</v>
      </c>
      <c r="J13" t="s">
        <v>13</v>
      </c>
    </row>
    <row r="14" spans="1:11" x14ac:dyDescent="0.35">
      <c r="A14">
        <f t="shared" si="2"/>
        <v>12</v>
      </c>
      <c r="B14">
        <v>182</v>
      </c>
      <c r="C14">
        <f>ABS(B14-$E$6)</f>
        <v>5.2352941176470722</v>
      </c>
      <c r="D14">
        <f t="shared" si="0"/>
        <v>27.408304498270038</v>
      </c>
      <c r="E14">
        <f>SQRT(E10)</f>
        <v>11.950572223562698</v>
      </c>
      <c r="F14">
        <f t="shared" si="3"/>
        <v>12</v>
      </c>
      <c r="G14">
        <v>45</v>
      </c>
      <c r="H14">
        <f>ABS(G14-$K$4)</f>
        <v>17</v>
      </c>
      <c r="I14">
        <f t="shared" si="1"/>
        <v>289</v>
      </c>
      <c r="J14">
        <f>SQRT(J10)</f>
        <v>6.5064070986477116</v>
      </c>
    </row>
    <row r="15" spans="1:11" x14ac:dyDescent="0.35">
      <c r="A15">
        <f t="shared" si="2"/>
        <v>13</v>
      </c>
      <c r="B15">
        <v>184</v>
      </c>
      <c r="C15">
        <f>ABS(B15-$E$6)</f>
        <v>7.2352941176470722</v>
      </c>
      <c r="D15">
        <f t="shared" si="0"/>
        <v>52.349480968858323</v>
      </c>
      <c r="E15" t="s">
        <v>13</v>
      </c>
    </row>
    <row r="16" spans="1:11" x14ac:dyDescent="0.35">
      <c r="A16">
        <f t="shared" si="2"/>
        <v>14</v>
      </c>
      <c r="B16">
        <v>185</v>
      </c>
      <c r="C16">
        <f>ABS(B16-$E$6)</f>
        <v>8.2352941176470722</v>
      </c>
      <c r="D16">
        <f t="shared" si="0"/>
        <v>67.820069204152475</v>
      </c>
      <c r="E16">
        <f>SQRT(E12)</f>
        <v>11.593758015134474</v>
      </c>
    </row>
    <row r="17" spans="1:10" x14ac:dyDescent="0.35">
      <c r="A17">
        <f t="shared" si="2"/>
        <v>15</v>
      </c>
      <c r="B17">
        <v>189</v>
      </c>
      <c r="C17">
        <f>ABS(B17-$E$6)</f>
        <v>12.235294117647072</v>
      </c>
      <c r="D17">
        <f t="shared" si="0"/>
        <v>149.70242214532905</v>
      </c>
    </row>
    <row r="18" spans="1:10" x14ac:dyDescent="0.35">
      <c r="A18">
        <f t="shared" si="2"/>
        <v>16</v>
      </c>
      <c r="B18">
        <v>192</v>
      </c>
      <c r="C18">
        <f>ABS(B18-$E$6)</f>
        <v>15.235294117647072</v>
      </c>
      <c r="D18">
        <f t="shared" si="0"/>
        <v>232.11418685121149</v>
      </c>
      <c r="E18" t="s">
        <v>8</v>
      </c>
      <c r="J18" t="s">
        <v>8</v>
      </c>
    </row>
    <row r="19" spans="1:10" x14ac:dyDescent="0.35">
      <c r="A19">
        <f t="shared" si="2"/>
        <v>17</v>
      </c>
      <c r="B19">
        <v>199</v>
      </c>
      <c r="C19">
        <f>ABS(B19-$E$6)</f>
        <v>22.235294117647072</v>
      </c>
      <c r="D19">
        <f t="shared" si="0"/>
        <v>494.40830449827047</v>
      </c>
      <c r="E19">
        <f>B19-B3</f>
        <v>43</v>
      </c>
      <c r="J19">
        <f>G14-G3</f>
        <v>26</v>
      </c>
    </row>
  </sheetData>
  <sortState xmlns:xlrd2="http://schemas.microsoft.com/office/spreadsheetml/2017/richdata2" ref="F3:G14">
    <sortCondition ref="G3:G14"/>
  </sortState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8CCB1-B612-4BD7-8A69-5D5E8ABD022B}">
  <dimension ref="A2:F9"/>
  <sheetViews>
    <sheetView workbookViewId="0">
      <selection activeCell="C5" sqref="C5"/>
    </sheetView>
  </sheetViews>
  <sheetFormatPr baseColWidth="10" defaultRowHeight="14.5" x14ac:dyDescent="0.35"/>
  <sheetData>
    <row r="2" spans="1:6" x14ac:dyDescent="0.35">
      <c r="A2" t="s">
        <v>15</v>
      </c>
      <c r="B2" t="s">
        <v>14</v>
      </c>
      <c r="C2" t="s">
        <v>16</v>
      </c>
    </row>
    <row r="3" spans="1:6" x14ac:dyDescent="0.35">
      <c r="A3">
        <v>0</v>
      </c>
      <c r="B3">
        <v>1200</v>
      </c>
      <c r="C3" s="1"/>
      <c r="D3">
        <v>1200</v>
      </c>
    </row>
    <row r="4" spans="1:6" x14ac:dyDescent="0.35">
      <c r="A4">
        <f>1+A3</f>
        <v>1</v>
      </c>
      <c r="C4" s="1">
        <v>0.1</v>
      </c>
      <c r="D4">
        <f>D3*(C4+1)</f>
        <v>1320</v>
      </c>
      <c r="E4" s="4">
        <f>1+C4</f>
        <v>1.1000000000000001</v>
      </c>
    </row>
    <row r="5" spans="1:6" x14ac:dyDescent="0.35">
      <c r="A5">
        <f t="shared" ref="A5:A7" si="0">1+A4</f>
        <v>2</v>
      </c>
      <c r="C5" s="1">
        <v>-0.15</v>
      </c>
      <c r="D5">
        <f>D4*(C5+1)</f>
        <v>1122</v>
      </c>
      <c r="E5" s="4">
        <f t="shared" ref="E5:E7" si="1">1+C5</f>
        <v>0.85</v>
      </c>
    </row>
    <row r="6" spans="1:6" x14ac:dyDescent="0.35">
      <c r="A6">
        <f t="shared" si="0"/>
        <v>3</v>
      </c>
      <c r="C6" s="1">
        <v>0.12</v>
      </c>
      <c r="D6">
        <f>D5*(C6+1)</f>
        <v>1256.6400000000001</v>
      </c>
      <c r="E6" s="4">
        <f t="shared" si="1"/>
        <v>1.1200000000000001</v>
      </c>
    </row>
    <row r="7" spans="1:6" x14ac:dyDescent="0.35">
      <c r="A7">
        <f t="shared" si="0"/>
        <v>4</v>
      </c>
      <c r="B7">
        <v>1350</v>
      </c>
      <c r="C7" s="1">
        <v>7.0000000000000007E-2</v>
      </c>
      <c r="D7">
        <f>D6*(C7+1)</f>
        <v>1344.6048000000003</v>
      </c>
      <c r="E7" s="4">
        <f t="shared" si="1"/>
        <v>1.07</v>
      </c>
    </row>
    <row r="8" spans="1:6" x14ac:dyDescent="0.35">
      <c r="A8" t="s">
        <v>17</v>
      </c>
      <c r="B8" s="2">
        <f>(B7/B3)^(1/4)-1</f>
        <v>2.9883571953558841E-2</v>
      </c>
      <c r="C8" s="3">
        <f>AVERAGE(C4:C7)</f>
        <v>3.5000000000000003E-2</v>
      </c>
      <c r="E8" s="5">
        <f>GEOMEAN(E4:E7)</f>
        <v>1.0288530581485511</v>
      </c>
      <c r="F8">
        <f>PRODUCT(E4:E7)^(1/4)</f>
        <v>1.0288530581485511</v>
      </c>
    </row>
    <row r="9" spans="1:6" x14ac:dyDescent="0.35">
      <c r="C9" t="s">
        <v>18</v>
      </c>
      <c r="E9" s="2">
        <f>E8-1</f>
        <v>2.8853058148551103E-2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6CD34-E06C-4379-8A98-68695EC60385}">
  <dimension ref="A2:E9"/>
  <sheetViews>
    <sheetView tabSelected="1" workbookViewId="0">
      <selection activeCell="B10" sqref="B10"/>
    </sheetView>
  </sheetViews>
  <sheetFormatPr baseColWidth="10" defaultRowHeight="14.5" x14ac:dyDescent="0.35"/>
  <sheetData>
    <row r="2" spans="1:5" x14ac:dyDescent="0.35">
      <c r="B2" t="s">
        <v>2</v>
      </c>
      <c r="D2" t="s">
        <v>5</v>
      </c>
    </row>
    <row r="3" spans="1:5" x14ac:dyDescent="0.35">
      <c r="A3" t="s">
        <v>19</v>
      </c>
      <c r="B3">
        <v>200</v>
      </c>
      <c r="C3" t="s">
        <v>22</v>
      </c>
      <c r="D3">
        <v>800</v>
      </c>
      <c r="E3" t="s">
        <v>23</v>
      </c>
    </row>
    <row r="4" spans="1:5" x14ac:dyDescent="0.35">
      <c r="A4" t="s">
        <v>20</v>
      </c>
      <c r="B4">
        <v>8</v>
      </c>
      <c r="C4" t="s">
        <v>22</v>
      </c>
      <c r="D4">
        <v>4</v>
      </c>
      <c r="E4" t="s">
        <v>23</v>
      </c>
    </row>
    <row r="5" spans="1:5" x14ac:dyDescent="0.35">
      <c r="A5" t="s">
        <v>21</v>
      </c>
      <c r="B5">
        <f>B3/B4</f>
        <v>25</v>
      </c>
      <c r="D5">
        <f>D3/D4</f>
        <v>200</v>
      </c>
    </row>
    <row r="6" spans="1:5" x14ac:dyDescent="0.35">
      <c r="B6">
        <f>1/B5</f>
        <v>0.04</v>
      </c>
      <c r="D6">
        <f>1/D5</f>
        <v>5.0000000000000001E-3</v>
      </c>
    </row>
    <row r="7" spans="1:5" x14ac:dyDescent="0.35">
      <c r="A7" t="s">
        <v>18</v>
      </c>
      <c r="B7">
        <f>0.5*(B5+D5)</f>
        <v>112.5</v>
      </c>
    </row>
    <row r="9" spans="1:5" x14ac:dyDescent="0.35">
      <c r="A9" t="s">
        <v>24</v>
      </c>
      <c r="B9">
        <f>(0.5)^(-1)*(B6+D6)^(-1)</f>
        <v>44.444444444444443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E1</vt:lpstr>
      <vt:lpstr>E2</vt:lpstr>
      <vt:lpstr>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Bernhard Köster</dc:creator>
  <cp:lastModifiedBy>Bernhard Köster</cp:lastModifiedBy>
  <dcterms:created xsi:type="dcterms:W3CDTF">2023-10-09T08:33:52Z</dcterms:created>
  <dcterms:modified xsi:type="dcterms:W3CDTF">2023-10-09T09:40:40Z</dcterms:modified>
</cp:coreProperties>
</file>