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1046\Nextcloud\2023WS\StatistikB\lecture\P\"/>
    </mc:Choice>
  </mc:AlternateContent>
  <xr:revisionPtr revIDLastSave="0" documentId="8_{2A61C38A-C7AB-405D-A207-895C3ED4F27D}" xr6:coauthVersionLast="47" xr6:coauthVersionMax="47" xr10:uidLastSave="{00000000-0000-0000-0000-000000000000}"/>
  <bookViews>
    <workbookView xWindow="4005" yWindow="750" windowWidth="23670" windowHeight="13935" activeTab="1" xr2:uid="{96B17067-D8DF-4B57-B247-4234D2EB7187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" i="2" l="1" a="1"/>
  <c r="N5" i="2" s="1"/>
  <c r="L7" i="2"/>
  <c r="L6" i="2"/>
  <c r="L5" i="2"/>
  <c r="L4" i="2"/>
  <c r="B46" i="2" a="1"/>
  <c r="B46" i="2" s="1"/>
  <c r="P43" i="2"/>
  <c r="O43" i="2"/>
  <c r="N43" i="2"/>
  <c r="M43" i="2"/>
  <c r="L43" i="2"/>
  <c r="K43" i="2"/>
  <c r="J43" i="2"/>
  <c r="P42" i="2"/>
  <c r="O42" i="2"/>
  <c r="N42" i="2"/>
  <c r="M42" i="2"/>
  <c r="L42" i="2"/>
  <c r="K42" i="2"/>
  <c r="J42" i="2"/>
  <c r="P41" i="2"/>
  <c r="O41" i="2"/>
  <c r="N41" i="2"/>
  <c r="M41" i="2"/>
  <c r="L41" i="2"/>
  <c r="K41" i="2"/>
  <c r="J41" i="2"/>
  <c r="J40" i="2"/>
  <c r="B41" i="2" a="1"/>
  <c r="B41" i="2" s="1"/>
  <c r="H37" i="2"/>
  <c r="G37" i="2"/>
  <c r="F37" i="2"/>
  <c r="H36" i="2"/>
  <c r="G36" i="2"/>
  <c r="F36" i="2"/>
  <c r="H35" i="2"/>
  <c r="G35" i="2"/>
  <c r="F35" i="2"/>
  <c r="F34" i="2"/>
  <c r="B35" i="2" a="1"/>
  <c r="B35" i="2" s="1"/>
  <c r="H32" i="2"/>
  <c r="G32" i="2"/>
  <c r="F32" i="2"/>
  <c r="H31" i="2"/>
  <c r="G31" i="2"/>
  <c r="F31" i="2"/>
  <c r="H30" i="2"/>
  <c r="G30" i="2"/>
  <c r="F30" i="2"/>
  <c r="F29" i="2"/>
  <c r="B30" i="2" a="1"/>
  <c r="B30" i="2" s="1"/>
  <c r="J25" i="2"/>
  <c r="P27" i="2"/>
  <c r="O27" i="2"/>
  <c r="N27" i="2"/>
  <c r="M27" i="2"/>
  <c r="L27" i="2"/>
  <c r="K27" i="2"/>
  <c r="J27" i="2"/>
  <c r="P26" i="2"/>
  <c r="O26" i="2"/>
  <c r="N26" i="2"/>
  <c r="M26" i="2"/>
  <c r="L26" i="2"/>
  <c r="K26" i="2"/>
  <c r="J26" i="2"/>
  <c r="P25" i="2"/>
  <c r="O25" i="2"/>
  <c r="N25" i="2"/>
  <c r="M25" i="2"/>
  <c r="L25" i="2"/>
  <c r="K25" i="2"/>
  <c r="J24" i="2"/>
  <c r="B25" i="2" a="1"/>
  <c r="B25" i="2" s="1"/>
  <c r="B5" i="1"/>
  <c r="B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<sst xmlns="http://schemas.openxmlformats.org/spreadsheetml/2006/main" count="22" uniqueCount="19">
  <si>
    <t>t_theo</t>
  </si>
  <si>
    <t>t_emp</t>
  </si>
  <si>
    <t>No.</t>
  </si>
  <si>
    <t>x1</t>
  </si>
  <si>
    <t>x2</t>
  </si>
  <si>
    <t>y</t>
  </si>
  <si>
    <t>yhat</t>
  </si>
  <si>
    <t>(y-yhat)^2</t>
  </si>
  <si>
    <t>(y-ybar)^2</t>
  </si>
  <si>
    <t>(yhat-ybar)^2</t>
  </si>
  <si>
    <t>X</t>
  </si>
  <si>
    <t>XT</t>
  </si>
  <si>
    <t>XT*X</t>
  </si>
  <si>
    <t>[XT*X]^-1</t>
  </si>
  <si>
    <t>[XT*X]^-1*XT</t>
  </si>
  <si>
    <t>[XT*X]^-1*XT*Y</t>
  </si>
  <si>
    <t>beta0</t>
  </si>
  <si>
    <t>beta1</t>
  </si>
  <si>
    <t>beta2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</si>
</sst>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33C3E-5F9B-465B-82FD-68FA2574EED5}">
  <dimension ref="A4:B5"/>
  <sheetViews>
    <sheetView workbookViewId="0">
      <selection activeCell="B6" sqref="B6"/>
    </sheetView>
  </sheetViews>
  <sheetFormatPr baseColWidth="10" defaultRowHeight="15" x14ac:dyDescent="0.25"/>
  <sheetData>
    <row r="4" spans="1:2" x14ac:dyDescent="0.25">
      <c r="A4" t="s">
        <v>0</v>
      </c>
      <c r="B4">
        <f>_xlfn.T.INV(0.995,20)</f>
        <v>2.8453397097861086</v>
      </c>
    </row>
    <row r="5" spans="1:2" x14ac:dyDescent="0.25">
      <c r="A5" t="s">
        <v>1</v>
      </c>
      <c r="B5">
        <f>0.047/0.0126</f>
        <v>3.7301587301587302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4EAF8-1BE0-4A01-9D1E-1E66E74A5E97}">
  <dimension ref="B4:P48"/>
  <sheetViews>
    <sheetView tabSelected="1" topLeftCell="A3" workbookViewId="0">
      <selection activeCell="E4" sqref="E4:F11"/>
    </sheetView>
  </sheetViews>
  <sheetFormatPr baseColWidth="10" defaultRowHeight="15" x14ac:dyDescent="0.25"/>
  <sheetData>
    <row r="4" spans="2:16" x14ac:dyDescent="0.25"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L4" t="str">
        <f>B45</f>
        <v>[XT*X]^-1*XT*Y</v>
      </c>
      <c r="N4" t="s">
        <v>18</v>
      </c>
      <c r="O4" t="s">
        <v>17</v>
      </c>
      <c r="P4" t="s">
        <v>16</v>
      </c>
    </row>
    <row r="5" spans="2:16" x14ac:dyDescent="0.25">
      <c r="C5">
        <v>1</v>
      </c>
      <c r="D5">
        <v>1</v>
      </c>
      <c r="E5">
        <v>1.2</v>
      </c>
      <c r="F5">
        <v>2</v>
      </c>
      <c r="K5" t="s">
        <v>16</v>
      </c>
      <c r="L5">
        <f t="shared" ref="L5:L7" si="0">B46</f>
        <v>0.40395075866017738</v>
      </c>
      <c r="N5" cm="1">
        <f t="array" ref="N5:P9">LINEST(F5:F11,D5:E11,TRUE,TRUE)</f>
        <v>0.15173203549957087</v>
      </c>
      <c r="O5">
        <v>0.98282278843401061</v>
      </c>
      <c r="P5">
        <v>0.40395075866017804</v>
      </c>
    </row>
    <row r="6" spans="2:16" x14ac:dyDescent="0.25">
      <c r="C6">
        <v>2</v>
      </c>
      <c r="D6">
        <v>3</v>
      </c>
      <c r="E6">
        <v>2.2999999999999998</v>
      </c>
      <c r="F6">
        <v>3</v>
      </c>
      <c r="K6" t="s">
        <v>17</v>
      </c>
      <c r="L6">
        <f t="shared" si="0"/>
        <v>0.98282278843401438</v>
      </c>
      <c r="N6">
        <v>0.28725620795614565</v>
      </c>
      <c r="O6">
        <v>0.27225401176192571</v>
      </c>
      <c r="P6">
        <v>0.48152915022484216</v>
      </c>
    </row>
    <row r="7" spans="2:16" x14ac:dyDescent="0.25">
      <c r="C7">
        <v>3</v>
      </c>
      <c r="D7">
        <v>4</v>
      </c>
      <c r="E7">
        <v>2.5</v>
      </c>
      <c r="F7">
        <v>5</v>
      </c>
      <c r="K7" t="s">
        <v>18</v>
      </c>
      <c r="L7">
        <f t="shared" si="0"/>
        <v>0.15173203549957792</v>
      </c>
      <c r="N7">
        <v>0.98128094754531492</v>
      </c>
      <c r="O7">
        <v>0.54604740096408111</v>
      </c>
      <c r="P7" t="e">
        <v>#N/A</v>
      </c>
    </row>
    <row r="8" spans="2:16" x14ac:dyDescent="0.25">
      <c r="C8">
        <v>4</v>
      </c>
      <c r="D8">
        <v>6</v>
      </c>
      <c r="E8">
        <v>4</v>
      </c>
      <c r="F8">
        <v>7</v>
      </c>
      <c r="N8">
        <v>104.84301488238114</v>
      </c>
      <c r="O8">
        <v>4</v>
      </c>
      <c r="P8" t="e">
        <v>#N/A</v>
      </c>
    </row>
    <row r="9" spans="2:16" x14ac:dyDescent="0.25">
      <c r="C9">
        <v>5</v>
      </c>
      <c r="D9">
        <v>7</v>
      </c>
      <c r="E9">
        <v>7</v>
      </c>
      <c r="F9">
        <v>8</v>
      </c>
      <c r="N9">
        <v>62.521614657887199</v>
      </c>
      <c r="O9">
        <v>1.1926710563985117</v>
      </c>
      <c r="P9" t="e">
        <v>#N/A</v>
      </c>
    </row>
    <row r="10" spans="2:16" x14ac:dyDescent="0.25">
      <c r="C10">
        <v>6</v>
      </c>
      <c r="D10">
        <v>8</v>
      </c>
      <c r="E10">
        <v>6.5</v>
      </c>
      <c r="F10">
        <v>9</v>
      </c>
    </row>
    <row r="11" spans="2:16" x14ac:dyDescent="0.25">
      <c r="C11">
        <v>7</v>
      </c>
      <c r="D11">
        <v>9</v>
      </c>
      <c r="E11">
        <v>8.3000000000000007</v>
      </c>
      <c r="F11">
        <v>11</v>
      </c>
    </row>
    <row r="15" spans="2:16" x14ac:dyDescent="0.25">
      <c r="B15" t="s">
        <v>10</v>
      </c>
    </row>
    <row r="16" spans="2:16" x14ac:dyDescent="0.25">
      <c r="B16">
        <v>1</v>
      </c>
      <c r="C16">
        <v>1</v>
      </c>
      <c r="D16">
        <v>1.2</v>
      </c>
    </row>
    <row r="17" spans="2:16" x14ac:dyDescent="0.25">
      <c r="B17">
        <v>1</v>
      </c>
      <c r="C17">
        <v>3</v>
      </c>
      <c r="D17">
        <v>2.2999999999999998</v>
      </c>
    </row>
    <row r="18" spans="2:16" x14ac:dyDescent="0.25">
      <c r="B18">
        <v>1</v>
      </c>
      <c r="C18">
        <v>4</v>
      </c>
      <c r="D18">
        <v>2.5</v>
      </c>
    </row>
    <row r="19" spans="2:16" x14ac:dyDescent="0.25">
      <c r="B19">
        <v>1</v>
      </c>
      <c r="C19">
        <v>6</v>
      </c>
      <c r="D19">
        <v>4</v>
      </c>
    </row>
    <row r="20" spans="2:16" x14ac:dyDescent="0.25">
      <c r="B20">
        <v>1</v>
      </c>
      <c r="C20">
        <v>7</v>
      </c>
      <c r="D20">
        <v>7</v>
      </c>
    </row>
    <row r="21" spans="2:16" x14ac:dyDescent="0.25">
      <c r="B21">
        <v>1</v>
      </c>
      <c r="C21">
        <v>8</v>
      </c>
      <c r="D21">
        <v>6.5</v>
      </c>
    </row>
    <row r="22" spans="2:16" x14ac:dyDescent="0.25">
      <c r="B22">
        <v>1</v>
      </c>
      <c r="C22">
        <v>9</v>
      </c>
      <c r="D22">
        <v>8.3000000000000007</v>
      </c>
    </row>
    <row r="24" spans="2:16" x14ac:dyDescent="0.25">
      <c r="B24" t="s">
        <v>11</v>
      </c>
      <c r="J24" t="str">
        <f>B24</f>
        <v>XT</v>
      </c>
    </row>
    <row r="25" spans="2:16" x14ac:dyDescent="0.25">
      <c r="B25" cm="1">
        <f t="array" ref="B25:H27">TRANSPOSE(B16:D22)</f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J25">
        <f>B25</f>
        <v>1</v>
      </c>
      <c r="K25">
        <f t="shared" ref="K25:K27" si="1">C25</f>
        <v>1</v>
      </c>
      <c r="L25">
        <f t="shared" ref="L25:L27" si="2">D25</f>
        <v>1</v>
      </c>
      <c r="M25">
        <f t="shared" ref="M25:M27" si="3">E25</f>
        <v>1</v>
      </c>
      <c r="N25">
        <f t="shared" ref="N25:N27" si="4">F25</f>
        <v>1</v>
      </c>
      <c r="O25">
        <f t="shared" ref="O25:O27" si="5">G25</f>
        <v>1</v>
      </c>
      <c r="P25">
        <f t="shared" ref="P25:P27" si="6">H25</f>
        <v>1</v>
      </c>
    </row>
    <row r="26" spans="2:16" x14ac:dyDescent="0.25">
      <c r="B26">
        <v>1</v>
      </c>
      <c r="C26">
        <v>3</v>
      </c>
      <c r="D26">
        <v>4</v>
      </c>
      <c r="E26">
        <v>6</v>
      </c>
      <c r="F26">
        <v>7</v>
      </c>
      <c r="G26">
        <v>8</v>
      </c>
      <c r="H26">
        <v>9</v>
      </c>
      <c r="J26">
        <f t="shared" ref="J25:J27" si="7">B26</f>
        <v>1</v>
      </c>
      <c r="K26">
        <f t="shared" si="1"/>
        <v>3</v>
      </c>
      <c r="L26">
        <f t="shared" si="2"/>
        <v>4</v>
      </c>
      <c r="M26">
        <f t="shared" si="3"/>
        <v>6</v>
      </c>
      <c r="N26">
        <f t="shared" si="4"/>
        <v>7</v>
      </c>
      <c r="O26">
        <f t="shared" si="5"/>
        <v>8</v>
      </c>
      <c r="P26">
        <f t="shared" si="6"/>
        <v>9</v>
      </c>
    </row>
    <row r="27" spans="2:16" x14ac:dyDescent="0.25">
      <c r="B27">
        <v>1.2</v>
      </c>
      <c r="C27">
        <v>2.2999999999999998</v>
      </c>
      <c r="D27">
        <v>2.5</v>
      </c>
      <c r="E27">
        <v>4</v>
      </c>
      <c r="F27">
        <v>7</v>
      </c>
      <c r="G27">
        <v>6.5</v>
      </c>
      <c r="H27">
        <v>8.3000000000000007</v>
      </c>
      <c r="J27">
        <f t="shared" si="7"/>
        <v>1.2</v>
      </c>
      <c r="K27">
        <f t="shared" si="1"/>
        <v>2.2999999999999998</v>
      </c>
      <c r="L27">
        <f t="shared" si="2"/>
        <v>2.5</v>
      </c>
      <c r="M27">
        <f t="shared" si="3"/>
        <v>4</v>
      </c>
      <c r="N27">
        <f t="shared" si="4"/>
        <v>7</v>
      </c>
      <c r="O27">
        <f t="shared" si="5"/>
        <v>6.5</v>
      </c>
      <c r="P27">
        <f t="shared" si="6"/>
        <v>8.3000000000000007</v>
      </c>
    </row>
    <row r="29" spans="2:16" x14ac:dyDescent="0.25">
      <c r="B29" t="s">
        <v>12</v>
      </c>
      <c r="F29" t="str">
        <f>B29</f>
        <v>XT*X</v>
      </c>
    </row>
    <row r="30" spans="2:16" x14ac:dyDescent="0.25">
      <c r="B30" cm="1">
        <f t="array" ref="B30:D32">MMULT(J25:P27,B16:D22)</f>
        <v>7</v>
      </c>
      <c r="C30">
        <v>38</v>
      </c>
      <c r="D30">
        <v>31.8</v>
      </c>
      <c r="F30">
        <f t="shared" ref="F30:F32" si="8">B30</f>
        <v>7</v>
      </c>
      <c r="G30">
        <f t="shared" ref="G30:G32" si="9">C30</f>
        <v>38</v>
      </c>
      <c r="H30">
        <f t="shared" ref="H30:H32" si="10">D30</f>
        <v>31.8</v>
      </c>
    </row>
    <row r="31" spans="2:16" x14ac:dyDescent="0.25">
      <c r="B31">
        <v>38</v>
      </c>
      <c r="C31">
        <v>256</v>
      </c>
      <c r="D31">
        <v>217.8</v>
      </c>
      <c r="F31">
        <f t="shared" si="8"/>
        <v>38</v>
      </c>
      <c r="G31">
        <f t="shared" si="9"/>
        <v>256</v>
      </c>
      <c r="H31">
        <f t="shared" si="10"/>
        <v>217.8</v>
      </c>
    </row>
    <row r="32" spans="2:16" x14ac:dyDescent="0.25">
      <c r="B32">
        <v>31.8</v>
      </c>
      <c r="C32">
        <v>217.8</v>
      </c>
      <c r="D32">
        <v>189.12</v>
      </c>
      <c r="F32">
        <f t="shared" si="8"/>
        <v>31.8</v>
      </c>
      <c r="G32">
        <f t="shared" si="9"/>
        <v>217.8</v>
      </c>
      <c r="H32">
        <f t="shared" si="10"/>
        <v>189.12</v>
      </c>
    </row>
    <row r="34" spans="2:16" x14ac:dyDescent="0.25">
      <c r="B34" t="s">
        <v>13</v>
      </c>
      <c r="F34" t="str">
        <f>B34</f>
        <v>[XT*X]^-1</v>
      </c>
    </row>
    <row r="35" spans="2:16" x14ac:dyDescent="0.25">
      <c r="B35" cm="1">
        <f t="array" ref="B35:D37">MINVERSE(F30:H32)</f>
        <v>0.77765053917358595</v>
      </c>
      <c r="C35">
        <v>-0.20717625727645875</v>
      </c>
      <c r="D35">
        <v>0.10783471705315506</v>
      </c>
      <c r="F35">
        <f t="shared" ref="F35:F37" si="11">B35</f>
        <v>0.77765053917358595</v>
      </c>
      <c r="G35">
        <f t="shared" ref="G35:G37" si="12">C35</f>
        <v>-0.20717625727645875</v>
      </c>
      <c r="H35">
        <f t="shared" ref="H35:H37" si="13">D35</f>
        <v>0.10783471705315506</v>
      </c>
    </row>
    <row r="36" spans="2:16" x14ac:dyDescent="0.25">
      <c r="B36">
        <v>-0.20717625727645847</v>
      </c>
      <c r="C36">
        <v>0.24859242294112213</v>
      </c>
      <c r="D36">
        <v>-0.25145529153545382</v>
      </c>
      <c r="F36">
        <f t="shared" si="11"/>
        <v>-0.20717625727645847</v>
      </c>
      <c r="G36">
        <f t="shared" si="12"/>
        <v>0.24859242294112213</v>
      </c>
      <c r="H36">
        <f t="shared" si="13"/>
        <v>-0.25145529153545382</v>
      </c>
    </row>
    <row r="37" spans="2:16" x14ac:dyDescent="0.25">
      <c r="B37">
        <v>0.10783471705315474</v>
      </c>
      <c r="C37">
        <v>-0.25145529153545376</v>
      </c>
      <c r="D37">
        <v>0.27674396411871571</v>
      </c>
      <c r="F37">
        <f t="shared" si="11"/>
        <v>0.10783471705315474</v>
      </c>
      <c r="G37">
        <f t="shared" si="12"/>
        <v>-0.25145529153545376</v>
      </c>
      <c r="H37">
        <f t="shared" si="13"/>
        <v>0.27674396411871571</v>
      </c>
    </row>
    <row r="40" spans="2:16" x14ac:dyDescent="0.25">
      <c r="B40" t="s">
        <v>14</v>
      </c>
      <c r="J40" t="str">
        <f>B40</f>
        <v>[XT*X]^-1*XT</v>
      </c>
    </row>
    <row r="41" spans="2:16" x14ac:dyDescent="0.25">
      <c r="B41" cm="1">
        <f t="array" ref="B41:H43">MMULT(F35:H37,J25:P27)</f>
        <v>0.69987594236091333</v>
      </c>
      <c r="C41">
        <v>0.4041416165664663</v>
      </c>
      <c r="D41">
        <v>0.21853230270063861</v>
      </c>
      <c r="E41">
        <v>-3.4068136272546345E-2</v>
      </c>
      <c r="F41">
        <v>8.2259757610460227E-2</v>
      </c>
      <c r="G41">
        <v>-0.17883385819257613</v>
      </c>
      <c r="H41">
        <v>-0.19190762477335577</v>
      </c>
      <c r="J41">
        <f>B41</f>
        <v>0.69987594236091333</v>
      </c>
      <c r="K41">
        <f t="shared" ref="K41:K43" si="14">C41</f>
        <v>0.4041416165664663</v>
      </c>
      <c r="L41">
        <f t="shared" ref="L41:L43" si="15">D41</f>
        <v>0.21853230270063861</v>
      </c>
      <c r="M41">
        <f t="shared" ref="M41:M43" si="16">E41</f>
        <v>-3.4068136272546345E-2</v>
      </c>
      <c r="N41">
        <f t="shared" ref="N41:N43" si="17">F41</f>
        <v>8.2259757610460227E-2</v>
      </c>
      <c r="O41">
        <f t="shared" ref="O41:O43" si="18">G41</f>
        <v>-0.17883385819257613</v>
      </c>
      <c r="P41">
        <f t="shared" ref="P41:P43" si="19">H41</f>
        <v>-0.19190762477335577</v>
      </c>
    </row>
    <row r="42" spans="2:16" x14ac:dyDescent="0.25">
      <c r="B42">
        <v>-0.2603301841778809</v>
      </c>
      <c r="C42">
        <v>-3.9746158984635849E-2</v>
      </c>
      <c r="D42">
        <v>0.15855520564939551</v>
      </c>
      <c r="E42">
        <v>0.27855711422845908</v>
      </c>
      <c r="F42">
        <v>-0.22721633743678016</v>
      </c>
      <c r="G42">
        <v>0.14710373127206888</v>
      </c>
      <c r="H42">
        <v>-5.6923370550626018E-2</v>
      </c>
      <c r="J42">
        <f t="shared" ref="J42:J43" si="20">B42</f>
        <v>-0.2603301841778809</v>
      </c>
      <c r="K42">
        <f t="shared" si="14"/>
        <v>-3.9746158984635849E-2</v>
      </c>
      <c r="L42">
        <f t="shared" si="15"/>
        <v>0.15855520564939551</v>
      </c>
      <c r="M42">
        <f t="shared" si="16"/>
        <v>0.27855711422845908</v>
      </c>
      <c r="N42">
        <f t="shared" si="17"/>
        <v>-0.22721633743678016</v>
      </c>
      <c r="O42">
        <f t="shared" si="18"/>
        <v>0.14710373127206888</v>
      </c>
      <c r="P42">
        <f t="shared" si="19"/>
        <v>-5.6923370550626018E-2</v>
      </c>
    </row>
    <row r="43" spans="2:16" x14ac:dyDescent="0.25">
      <c r="B43">
        <v>0.18847218246015979</v>
      </c>
      <c r="C43">
        <v>-1.0020040080160442E-2</v>
      </c>
      <c r="D43">
        <v>-0.20612653879187104</v>
      </c>
      <c r="E43">
        <v>-0.29392117568470488</v>
      </c>
      <c r="F43">
        <v>0.28485542513598849</v>
      </c>
      <c r="G43">
        <v>-0.10497184845882312</v>
      </c>
      <c r="H43">
        <v>0.14171199541941171</v>
      </c>
      <c r="J43">
        <f t="shared" si="20"/>
        <v>0.18847218246015979</v>
      </c>
      <c r="K43">
        <f t="shared" si="14"/>
        <v>-1.0020040080160442E-2</v>
      </c>
      <c r="L43">
        <f t="shared" si="15"/>
        <v>-0.20612653879187104</v>
      </c>
      <c r="M43">
        <f t="shared" si="16"/>
        <v>-0.29392117568470488</v>
      </c>
      <c r="N43">
        <f t="shared" si="17"/>
        <v>0.28485542513598849</v>
      </c>
      <c r="O43">
        <f t="shared" si="18"/>
        <v>-0.10497184845882312</v>
      </c>
      <c r="P43">
        <f t="shared" si="19"/>
        <v>0.14171199541941171</v>
      </c>
    </row>
    <row r="45" spans="2:16" x14ac:dyDescent="0.25">
      <c r="B45" t="s">
        <v>15</v>
      </c>
    </row>
    <row r="46" spans="2:16" x14ac:dyDescent="0.25">
      <c r="B46" cm="1">
        <f t="array" ref="B46:B48">MMULT(J41:P43,F5:F11)</f>
        <v>0.40395075866017738</v>
      </c>
    </row>
    <row r="47" spans="2:16" x14ac:dyDescent="0.25">
      <c r="B47">
        <v>0.98282278843401438</v>
      </c>
    </row>
    <row r="48" spans="2:16" x14ac:dyDescent="0.25">
      <c r="B48">
        <v>0.15173203549957792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Köster, Bernhard Johannes</dc:creator>
  <cp:lastModifiedBy>Köster, Bernhard Johannes</cp:lastModifiedBy>
  <dcterms:created xsi:type="dcterms:W3CDTF">2023-11-13T10:16:59Z</dcterms:created>
  <dcterms:modified xsi:type="dcterms:W3CDTF">2023-11-13T11:29:34Z</dcterms:modified>
</cp:coreProperties>
</file>