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bk\Jade\Vorlesungen\2026SS\Statistik_B\Vorlesung\P\"/>
    </mc:Choice>
  </mc:AlternateContent>
  <xr:revisionPtr revIDLastSave="0" documentId="13_ncr:1_{90D9816D-6917-4F17-B025-28D21F5B6DF3}" xr6:coauthVersionLast="47" xr6:coauthVersionMax="47" xr10:uidLastSave="{00000000-0000-0000-0000-000000000000}"/>
  <bookViews>
    <workbookView xWindow="4760" yWindow="1260" windowWidth="12820" windowHeight="8820" activeTab="1" xr2:uid="{222FB342-2EA8-44A8-BCBB-025E7890AA1B}"/>
  </bookViews>
  <sheets>
    <sheet name="Tabelle1" sheetId="1" r:id="rId1"/>
    <sheet name="Tabelle2" sheetId="2" r:id="rId2"/>
    <sheet name="IE" sheetId="3" r:id="rId3"/>
    <sheet name="LC-A" sheetId="4" r:id="rId4"/>
    <sheet name="LC-D" sheetId="5" r:id="rId5"/>
    <sheet name="LC-A-Gini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6" l="1"/>
  <c r="G8" i="6"/>
  <c r="G7" i="6"/>
  <c r="G6" i="6"/>
  <c r="G5" i="6"/>
  <c r="G4" i="6"/>
  <c r="G3" i="6"/>
  <c r="F7" i="6"/>
  <c r="F6" i="6"/>
  <c r="F5" i="6"/>
  <c r="F4" i="6"/>
  <c r="F3" i="6"/>
  <c r="E7" i="6"/>
  <c r="E6" i="6"/>
  <c r="E5" i="6"/>
  <c r="E4" i="6"/>
  <c r="E3" i="6"/>
  <c r="B13" i="6"/>
  <c r="D5" i="6" s="1"/>
  <c r="D7" i="6"/>
  <c r="C7" i="6"/>
  <c r="D6" i="6"/>
  <c r="C6" i="6"/>
  <c r="C5" i="6"/>
  <c r="D4" i="6"/>
  <c r="C4" i="6"/>
  <c r="D3" i="6"/>
  <c r="C3" i="6"/>
  <c r="E7" i="4"/>
  <c r="E6" i="4"/>
  <c r="E5" i="4"/>
  <c r="E4" i="4"/>
  <c r="E3" i="4"/>
  <c r="E2" i="4"/>
  <c r="D7" i="4"/>
  <c r="D6" i="4"/>
  <c r="D5" i="4"/>
  <c r="D4" i="4"/>
  <c r="D3" i="4"/>
  <c r="B13" i="4"/>
  <c r="C7" i="4"/>
  <c r="C6" i="4"/>
  <c r="C5" i="4"/>
  <c r="C4" i="4"/>
  <c r="C3" i="4"/>
  <c r="J8" i="3"/>
  <c r="J6" i="3"/>
  <c r="J4" i="3"/>
  <c r="J2" i="3"/>
  <c r="E68" i="3"/>
  <c r="E67" i="3"/>
  <c r="E66" i="3"/>
  <c r="E65" i="3"/>
  <c r="E64" i="3"/>
  <c r="E63" i="3"/>
  <c r="E62" i="3"/>
  <c r="E61" i="3"/>
  <c r="E60" i="3"/>
  <c r="E59" i="3"/>
  <c r="D63" i="3"/>
  <c r="C63" i="3"/>
  <c r="C62" i="3"/>
  <c r="C61" i="3"/>
  <c r="C60" i="3"/>
  <c r="C59" i="3"/>
  <c r="B63" i="3"/>
  <c r="B62" i="3"/>
  <c r="B61" i="3"/>
  <c r="B60" i="3"/>
  <c r="B59" i="3"/>
  <c r="E57" i="3"/>
  <c r="E56" i="3"/>
  <c r="E55" i="3"/>
  <c r="E54" i="3"/>
  <c r="E53" i="3"/>
  <c r="E52" i="3"/>
  <c r="E51" i="3"/>
  <c r="E50" i="3"/>
  <c r="E49" i="3"/>
  <c r="E48" i="3"/>
  <c r="D52" i="3"/>
  <c r="C52" i="3"/>
  <c r="C51" i="3"/>
  <c r="C50" i="3"/>
  <c r="C49" i="3"/>
  <c r="C48" i="3"/>
  <c r="B52" i="3"/>
  <c r="B51" i="3"/>
  <c r="B50" i="3"/>
  <c r="B49" i="3"/>
  <c r="B48" i="3"/>
  <c r="E46" i="3"/>
  <c r="E45" i="3"/>
  <c r="E44" i="3"/>
  <c r="E43" i="3"/>
  <c r="E42" i="3"/>
  <c r="E36" i="3"/>
  <c r="E37" i="3" s="1"/>
  <c r="D41" i="3"/>
  <c r="D40" i="3"/>
  <c r="D39" i="3"/>
  <c r="D38" i="3"/>
  <c r="D37" i="3"/>
  <c r="C41" i="3"/>
  <c r="C40" i="3"/>
  <c r="C39" i="3"/>
  <c r="C38" i="3"/>
  <c r="C37" i="3"/>
  <c r="B41" i="3"/>
  <c r="B40" i="3"/>
  <c r="B39" i="3"/>
  <c r="B38" i="3"/>
  <c r="B37" i="3"/>
  <c r="D36" i="3"/>
  <c r="C36" i="3"/>
  <c r="B36" i="3"/>
  <c r="I6" i="3"/>
  <c r="I8" i="3"/>
  <c r="I4" i="3"/>
  <c r="I2" i="3"/>
  <c r="E34" i="3"/>
  <c r="E33" i="3"/>
  <c r="E32" i="3"/>
  <c r="E31" i="3"/>
  <c r="E30" i="3"/>
  <c r="E25" i="3"/>
  <c r="E29" i="3"/>
  <c r="E28" i="3"/>
  <c r="E27" i="3"/>
  <c r="E26" i="3"/>
  <c r="D29" i="3"/>
  <c r="D28" i="3"/>
  <c r="D27" i="3"/>
  <c r="D26" i="3"/>
  <c r="D25" i="3"/>
  <c r="C29" i="3"/>
  <c r="C28" i="3"/>
  <c r="C27" i="3"/>
  <c r="C26" i="3"/>
  <c r="C25" i="3"/>
  <c r="B29" i="3"/>
  <c r="B28" i="3"/>
  <c r="B27" i="3"/>
  <c r="B26" i="3"/>
  <c r="B25" i="3"/>
  <c r="E23" i="3"/>
  <c r="E22" i="3"/>
  <c r="E21" i="3"/>
  <c r="E20" i="3"/>
  <c r="E19" i="3"/>
  <c r="E18" i="3"/>
  <c r="E17" i="3"/>
  <c r="E16" i="3"/>
  <c r="E15" i="3"/>
  <c r="E14" i="3"/>
  <c r="D18" i="3"/>
  <c r="C18" i="3"/>
  <c r="B18" i="3"/>
  <c r="D17" i="3"/>
  <c r="D16" i="3"/>
  <c r="D15" i="3"/>
  <c r="D14" i="3"/>
  <c r="C17" i="3"/>
  <c r="C16" i="3"/>
  <c r="C15" i="3"/>
  <c r="C14" i="3"/>
  <c r="B17" i="3"/>
  <c r="B16" i="3"/>
  <c r="B15" i="3"/>
  <c r="B14" i="3"/>
  <c r="H8" i="3"/>
  <c r="G8" i="3"/>
  <c r="F8" i="3"/>
  <c r="H4" i="3"/>
  <c r="G4" i="3"/>
  <c r="F4" i="3"/>
  <c r="H2" i="3"/>
  <c r="G2" i="3"/>
  <c r="F2" i="3"/>
  <c r="D12" i="3"/>
  <c r="E12" i="3"/>
  <c r="C12" i="3"/>
  <c r="B12" i="3"/>
  <c r="K14" i="2"/>
  <c r="J14" i="2"/>
  <c r="I14" i="2"/>
  <c r="H14" i="2"/>
  <c r="H9" i="2" a="1"/>
  <c r="H9" i="2" s="1"/>
  <c r="A5" i="2"/>
  <c r="A6" i="2" s="1"/>
  <c r="A7" i="2" s="1"/>
  <c r="A8" i="2" s="1"/>
  <c r="A9" i="2" s="1"/>
  <c r="A10" i="2" s="1"/>
  <c r="A4" i="2"/>
  <c r="I4" i="1" a="1"/>
  <c r="I4" i="1" s="1"/>
  <c r="E38" i="3" l="1"/>
  <c r="E39" i="3"/>
  <c r="E40" i="3"/>
  <c r="E4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<sst xmlns="http://schemas.openxmlformats.org/spreadsheetml/2006/main" count="127" uniqueCount="60">
  <si>
    <t>visits</t>
  </si>
  <si>
    <t>marketing</t>
  </si>
  <si>
    <t>branch</t>
  </si>
  <si>
    <t>sales</t>
  </si>
  <si>
    <t>A</t>
  </si>
  <si>
    <t>B</t>
  </si>
  <si>
    <t>C</t>
  </si>
  <si>
    <t>D</t>
  </si>
  <si>
    <t>E</t>
  </si>
  <si>
    <t>F</t>
  </si>
  <si>
    <t>G</t>
  </si>
  <si>
    <t>H</t>
  </si>
  <si>
    <t>beta</t>
  </si>
  <si>
    <t>se</t>
  </si>
  <si>
    <t>beta3</t>
  </si>
  <si>
    <t>beta2</t>
  </si>
  <si>
    <t>beta1</t>
  </si>
  <si>
    <t>beta0</t>
  </si>
  <si>
    <t>se3</t>
  </si>
  <si>
    <t>se2</t>
  </si>
  <si>
    <t>se1</t>
  </si>
  <si>
    <t>se0</t>
  </si>
  <si>
    <t>R^2</t>
  </si>
  <si>
    <t>df</t>
  </si>
  <si>
    <t>ssReg</t>
  </si>
  <si>
    <t>ssResid</t>
  </si>
  <si>
    <t>seY</t>
  </si>
  <si>
    <t>No.</t>
  </si>
  <si>
    <t>Sum</t>
  </si>
  <si>
    <t>CR1-A</t>
  </si>
  <si>
    <t>CR2-A</t>
  </si>
  <si>
    <t>CR3-A</t>
  </si>
  <si>
    <t>CR1-B</t>
  </si>
  <si>
    <t>CR2-B</t>
  </si>
  <si>
    <t>CR3-B</t>
  </si>
  <si>
    <t>CR1-C</t>
  </si>
  <si>
    <t>CR2-C</t>
  </si>
  <si>
    <t>CR3-C</t>
  </si>
  <si>
    <t>CR1-D</t>
  </si>
  <si>
    <t>CR2-D</t>
  </si>
  <si>
    <t>CR3-D</t>
  </si>
  <si>
    <t>ai</t>
  </si>
  <si>
    <t>ai^2</t>
  </si>
  <si>
    <t>HI-A</t>
  </si>
  <si>
    <t>HI-B</t>
  </si>
  <si>
    <t>HI-C</t>
  </si>
  <si>
    <t>HI-D</t>
  </si>
  <si>
    <t>Theil-A</t>
  </si>
  <si>
    <t>Theil-B</t>
  </si>
  <si>
    <t>Theil-C</t>
  </si>
  <si>
    <t>Theil-D</t>
  </si>
  <si>
    <t>mu</t>
  </si>
  <si>
    <t>xi/mu</t>
  </si>
  <si>
    <t>ln(xi/mu)</t>
  </si>
  <si>
    <t>G-u</t>
  </si>
  <si>
    <t>F_i-F_(i-1)</t>
  </si>
  <si>
    <t>G_i+G_(i-1)</t>
  </si>
  <si>
    <t>F*G</t>
  </si>
  <si>
    <t>sum</t>
  </si>
  <si>
    <t>GC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</si>
</sst>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Aptos Narrow"/>
      <family val="2"/>
      <scheme val="minor"/>
    </font>
    <font>
      <sz val="18"/>
      <name val="Arial"/>
    </font>
    <font>
      <sz val="18"/>
      <color rgb="FF000000"/>
      <name val="Times New Roman"/>
    </font>
    <font>
      <sz val="14"/>
      <color rgb="FF00000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center" wrapText="1" readingOrder="1"/>
    </xf>
    <xf numFmtId="0" fontId="1" fillId="0" borderId="1" xfId="0" applyFont="1" applyBorder="1" applyAlignment="1">
      <alignment horizontal="center" wrapText="1"/>
    </xf>
    <xf numFmtId="16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'LC-A'!$D$1</c:f>
              <c:strCache>
                <c:ptCount val="1"/>
                <c:pt idx="0">
                  <c:v>G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'LC-A'!$C$2:$C$7</c:f>
              <c:numCache>
                <c:formatCode>General</c:formatCode>
                <c:ptCount val="6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</c:numCache>
            </c:numRef>
          </c:xVal>
          <c:yVal>
            <c:numRef>
              <c:f>'LC-A'!$D$2:$D$7</c:f>
              <c:numCache>
                <c:formatCode>General</c:formatCode>
                <c:ptCount val="6"/>
                <c:pt idx="0">
                  <c:v>0</c:v>
                </c:pt>
                <c:pt idx="1">
                  <c:v>7.0000000000000007E-2</c:v>
                </c:pt>
                <c:pt idx="2">
                  <c:v>0.19</c:v>
                </c:pt>
                <c:pt idx="3">
                  <c:v>0.38</c:v>
                </c:pt>
                <c:pt idx="4">
                  <c:v>0.63</c:v>
                </c:pt>
                <c:pt idx="5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AB-48C8-9DDD-56AA77789660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'LC-A'!$C$2:$C$7</c:f>
              <c:numCache>
                <c:formatCode>General</c:formatCode>
                <c:ptCount val="6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</c:numCache>
            </c:numRef>
          </c:xVal>
          <c:yVal>
            <c:numRef>
              <c:f>'LC-A'!$C$2:$C$7</c:f>
              <c:numCache>
                <c:formatCode>General</c:formatCode>
                <c:ptCount val="6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9AB-48C8-9DDD-56AA77789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1747520"/>
        <c:axId val="761731200"/>
      </c:scatterChart>
      <c:valAx>
        <c:axId val="76174752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61731200"/>
        <c:crosses val="autoZero"/>
        <c:crossBetween val="midCat"/>
      </c:valAx>
      <c:valAx>
        <c:axId val="76173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61747520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'LC-A-Gini'!$D$1</c:f>
              <c:strCache>
                <c:ptCount val="1"/>
                <c:pt idx="0">
                  <c:v>G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'LC-A-Gini'!$C$2:$C$7</c:f>
              <c:numCache>
                <c:formatCode>General</c:formatCode>
                <c:ptCount val="6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</c:numCache>
            </c:numRef>
          </c:xVal>
          <c:yVal>
            <c:numRef>
              <c:f>'LC-A-Gini'!$D$2:$D$7</c:f>
              <c:numCache>
                <c:formatCode>General</c:formatCode>
                <c:ptCount val="6"/>
                <c:pt idx="0">
                  <c:v>0</c:v>
                </c:pt>
                <c:pt idx="1">
                  <c:v>7.0000000000000007E-2</c:v>
                </c:pt>
                <c:pt idx="2">
                  <c:v>0.19</c:v>
                </c:pt>
                <c:pt idx="3">
                  <c:v>0.38</c:v>
                </c:pt>
                <c:pt idx="4">
                  <c:v>0.63</c:v>
                </c:pt>
                <c:pt idx="5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9D-4633-99F6-EE6793E10B05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'LC-A-Gini'!$C$2:$C$7</c:f>
              <c:numCache>
                <c:formatCode>General</c:formatCode>
                <c:ptCount val="6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</c:numCache>
            </c:numRef>
          </c:xVal>
          <c:yVal>
            <c:numRef>
              <c:f>'LC-A-Gini'!$C$2:$C$7</c:f>
              <c:numCache>
                <c:formatCode>General</c:formatCode>
                <c:ptCount val="6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99D-4633-99F6-EE6793E10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1747520"/>
        <c:axId val="761731200"/>
      </c:scatterChart>
      <c:valAx>
        <c:axId val="76174752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61731200"/>
        <c:crosses val="autoZero"/>
        <c:crossBetween val="midCat"/>
      </c:valAx>
      <c:valAx>
        <c:axId val="76173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61747520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365125</xdr:colOff>
      <xdr:row>0</xdr:row>
      <xdr:rowOff>57150</xdr:rowOff>
    </xdr:from>
    <xdr:to>
      <xdr:col>13</xdr:col>
      <xdr:colOff>365125</xdr:colOff>
      <xdr:row>15</xdr:row>
      <xdr:rowOff>38100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80F3E6E-A2F9-4646-D9C0-733C3D6590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365125</xdr:colOff>
      <xdr:row>0</xdr:row>
      <xdr:rowOff>57150</xdr:rowOff>
    </xdr:from>
    <xdr:to>
      <xdr:col>13</xdr:col>
      <xdr:colOff>365125</xdr:colOff>
      <xdr:row>15</xdr:row>
      <xdr:rowOff>38100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20C9A49-9702-4D60-88CA-C345CB9BB4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A9F90-897B-4AB1-BBF8-95EC188BE4DD}">
  <dimension ref="B2:L14"/>
  <sheetViews>
    <sheetView topLeftCell="A6" workbookViewId="0">
      <selection activeCell="I16" sqref="I16"/>
    </sheetView>
  </sheetViews>
  <sheetFormatPr baseColWidth="10" defaultRowHeight="14.5" x14ac:dyDescent="0.35"/>
  <cols>
    <col min="4" max="4" width="16.08984375" customWidth="1"/>
  </cols>
  <sheetData>
    <row r="2" spans="2:12" ht="15" thickBot="1" x14ac:dyDescent="0.4"/>
    <row r="3" spans="2:12" ht="46.5" thickBot="1" x14ac:dyDescent="0.4">
      <c r="B3" s="1"/>
      <c r="C3" s="2" t="s">
        <v>0</v>
      </c>
      <c r="D3" s="2" t="s">
        <v>1</v>
      </c>
      <c r="E3" s="2" t="s">
        <v>2</v>
      </c>
      <c r="F3" s="2" t="s">
        <v>3</v>
      </c>
      <c r="G3" s="1"/>
    </row>
    <row r="4" spans="2:12" ht="23.5" thickBot="1" x14ac:dyDescent="0.5">
      <c r="B4" s="2" t="s">
        <v>4</v>
      </c>
      <c r="C4" s="3">
        <v>11</v>
      </c>
      <c r="D4" s="3">
        <v>33</v>
      </c>
      <c r="E4" s="3">
        <v>1</v>
      </c>
      <c r="F4" s="3">
        <v>30</v>
      </c>
      <c r="G4" s="4"/>
      <c r="H4" t="s">
        <v>12</v>
      </c>
      <c r="I4" cm="1">
        <f t="array" ref="I4:L8">LINEST(F4:F11,C4:E11,TRUE,TRUE)</f>
        <v>-2.9976995794543702</v>
      </c>
      <c r="J4">
        <v>0.46057834010280002</v>
      </c>
      <c r="K4">
        <v>0.42592825563423292</v>
      </c>
      <c r="L4">
        <v>7.4176161892095953</v>
      </c>
    </row>
    <row r="5" spans="2:12" ht="23.5" thickBot="1" x14ac:dyDescent="0.5">
      <c r="B5" s="2" t="s">
        <v>5</v>
      </c>
      <c r="C5" s="3">
        <v>8</v>
      </c>
      <c r="D5" s="3">
        <v>30</v>
      </c>
      <c r="E5" s="3">
        <v>0</v>
      </c>
      <c r="F5" s="3">
        <v>27</v>
      </c>
      <c r="G5" s="4"/>
      <c r="H5" t="s">
        <v>13</v>
      </c>
      <c r="I5">
        <v>3.4589873904159041</v>
      </c>
      <c r="J5">
        <v>0.23595721983199908</v>
      </c>
      <c r="K5">
        <v>0.70201100085274226</v>
      </c>
      <c r="L5">
        <v>6.3109799153011492</v>
      </c>
    </row>
    <row r="6" spans="2:12" ht="23.5" thickBot="1" x14ac:dyDescent="0.5">
      <c r="B6" s="2" t="s">
        <v>6</v>
      </c>
      <c r="C6" s="3">
        <v>6</v>
      </c>
      <c r="D6" s="3">
        <v>9</v>
      </c>
      <c r="E6" s="3">
        <v>1</v>
      </c>
      <c r="F6" s="3">
        <v>12</v>
      </c>
      <c r="G6" s="4"/>
      <c r="I6">
        <v>0.7156703779309006</v>
      </c>
      <c r="J6">
        <v>4.6790363216500737</v>
      </c>
      <c r="K6" t="e">
        <v>#N/A</v>
      </c>
      <c r="L6" t="e">
        <v>#N/A</v>
      </c>
    </row>
    <row r="7" spans="2:12" ht="23.5" thickBot="1" x14ac:dyDescent="0.5">
      <c r="B7" s="2" t="s">
        <v>7</v>
      </c>
      <c r="C7" s="3">
        <v>16</v>
      </c>
      <c r="D7" s="3">
        <v>27</v>
      </c>
      <c r="E7" s="3">
        <v>0</v>
      </c>
      <c r="F7" s="3">
        <v>28</v>
      </c>
      <c r="G7" s="4"/>
      <c r="I7">
        <v>3.3560596452473477</v>
      </c>
      <c r="J7">
        <v>4</v>
      </c>
      <c r="K7" t="e">
        <v>#N/A</v>
      </c>
      <c r="L7" t="e">
        <v>#N/A</v>
      </c>
    </row>
    <row r="8" spans="2:12" ht="23.5" thickBot="1" x14ac:dyDescent="0.5">
      <c r="B8" s="2" t="s">
        <v>8</v>
      </c>
      <c r="C8" s="3">
        <v>13</v>
      </c>
      <c r="D8" s="3">
        <v>42</v>
      </c>
      <c r="E8" s="3">
        <v>1</v>
      </c>
      <c r="F8" s="3">
        <v>25</v>
      </c>
      <c r="G8" s="4"/>
      <c r="I8">
        <v>220.42647640271738</v>
      </c>
      <c r="J8">
        <v>87.573523597282616</v>
      </c>
      <c r="K8" t="e">
        <v>#N/A</v>
      </c>
      <c r="L8" t="e">
        <v>#N/A</v>
      </c>
    </row>
    <row r="9" spans="2:12" ht="23.5" thickBot="1" x14ac:dyDescent="0.5">
      <c r="B9" s="2" t="s">
        <v>9</v>
      </c>
      <c r="C9" s="3">
        <v>11</v>
      </c>
      <c r="D9" s="3">
        <v>25</v>
      </c>
      <c r="E9" s="3">
        <v>1</v>
      </c>
      <c r="F9" s="3">
        <v>17</v>
      </c>
      <c r="G9" s="4"/>
    </row>
    <row r="10" spans="2:12" ht="23.5" thickBot="1" x14ac:dyDescent="0.5">
      <c r="B10" s="2" t="s">
        <v>10</v>
      </c>
      <c r="C10" s="3">
        <v>7</v>
      </c>
      <c r="D10" s="3">
        <v>18</v>
      </c>
      <c r="E10" s="3">
        <v>0</v>
      </c>
      <c r="F10" s="3">
        <v>15</v>
      </c>
      <c r="G10" s="4"/>
      <c r="I10" t="s">
        <v>14</v>
      </c>
      <c r="J10" t="s">
        <v>15</v>
      </c>
      <c r="K10" t="s">
        <v>16</v>
      </c>
      <c r="L10" t="s">
        <v>17</v>
      </c>
    </row>
    <row r="11" spans="2:12" ht="23.5" thickBot="1" x14ac:dyDescent="0.5">
      <c r="B11" s="2" t="s">
        <v>11</v>
      </c>
      <c r="C11" s="3">
        <v>10</v>
      </c>
      <c r="D11" s="3">
        <v>26</v>
      </c>
      <c r="E11" s="3">
        <v>1</v>
      </c>
      <c r="F11" s="3">
        <v>22</v>
      </c>
      <c r="G11" s="4"/>
      <c r="I11" t="s">
        <v>18</v>
      </c>
      <c r="J11" t="s">
        <v>19</v>
      </c>
      <c r="K11" t="s">
        <v>20</v>
      </c>
      <c r="L11" t="s">
        <v>21</v>
      </c>
    </row>
    <row r="12" spans="2:12" x14ac:dyDescent="0.35">
      <c r="I12" t="s">
        <v>22</v>
      </c>
      <c r="J12" t="s">
        <v>26</v>
      </c>
    </row>
    <row r="13" spans="2:12" x14ac:dyDescent="0.35">
      <c r="I13" t="s">
        <v>9</v>
      </c>
      <c r="J13" t="s">
        <v>23</v>
      </c>
    </row>
    <row r="14" spans="2:12" x14ac:dyDescent="0.35">
      <c r="I14" t="s">
        <v>24</v>
      </c>
      <c r="J14" t="s">
        <v>25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40ADF-3695-4641-B653-B36FAA74393D}">
  <dimension ref="A2:K14"/>
  <sheetViews>
    <sheetView tabSelected="1" workbookViewId="0">
      <selection activeCell="H14" sqref="H14:K14"/>
    </sheetView>
  </sheetViews>
  <sheetFormatPr baseColWidth="10" defaultRowHeight="14.5" x14ac:dyDescent="0.35"/>
  <cols>
    <col min="2" max="2" width="2.08984375" bestFit="1" customWidth="1"/>
    <col min="3" max="3" width="5" bestFit="1" customWidth="1"/>
    <col min="4" max="4" width="8.90625" bestFit="1" customWidth="1"/>
    <col min="5" max="5" width="6.453125" bestFit="1" customWidth="1"/>
    <col min="6" max="6" width="5.08984375" bestFit="1" customWidth="1"/>
  </cols>
  <sheetData>
    <row r="2" spans="1:11" x14ac:dyDescent="0.35">
      <c r="C2" t="s">
        <v>0</v>
      </c>
      <c r="D2" t="s">
        <v>1</v>
      </c>
      <c r="E2" t="s">
        <v>2</v>
      </c>
      <c r="F2" t="s">
        <v>3</v>
      </c>
    </row>
    <row r="3" spans="1:11" x14ac:dyDescent="0.35">
      <c r="A3">
        <v>1</v>
      </c>
      <c r="B3" t="s">
        <v>4</v>
      </c>
      <c r="C3">
        <v>11</v>
      </c>
      <c r="D3">
        <v>33</v>
      </c>
      <c r="E3">
        <v>1</v>
      </c>
      <c r="F3">
        <v>30</v>
      </c>
    </row>
    <row r="4" spans="1:11" x14ac:dyDescent="0.35">
      <c r="A4">
        <f>A3+1</f>
        <v>2</v>
      </c>
      <c r="B4" t="s">
        <v>5</v>
      </c>
      <c r="C4">
        <v>8</v>
      </c>
      <c r="D4">
        <v>30</v>
      </c>
      <c r="E4">
        <v>0</v>
      </c>
      <c r="F4">
        <v>27</v>
      </c>
      <c r="H4" t="s">
        <v>14</v>
      </c>
      <c r="I4" t="s">
        <v>15</v>
      </c>
      <c r="J4" t="s">
        <v>16</v>
      </c>
      <c r="K4" t="s">
        <v>17</v>
      </c>
    </row>
    <row r="5" spans="1:11" x14ac:dyDescent="0.35">
      <c r="A5">
        <f t="shared" ref="A5:A10" si="0">A4+1</f>
        <v>3</v>
      </c>
      <c r="B5" t="s">
        <v>6</v>
      </c>
      <c r="C5">
        <v>6</v>
      </c>
      <c r="D5">
        <v>9</v>
      </c>
      <c r="E5">
        <v>1</v>
      </c>
      <c r="F5">
        <v>12</v>
      </c>
      <c r="H5" t="s">
        <v>18</v>
      </c>
      <c r="I5" t="s">
        <v>19</v>
      </c>
      <c r="J5" t="s">
        <v>20</v>
      </c>
      <c r="K5" t="s">
        <v>21</v>
      </c>
    </row>
    <row r="6" spans="1:11" x14ac:dyDescent="0.35">
      <c r="A6">
        <f t="shared" si="0"/>
        <v>4</v>
      </c>
      <c r="B6" t="s">
        <v>7</v>
      </c>
      <c r="C6">
        <v>16</v>
      </c>
      <c r="D6">
        <v>27</v>
      </c>
      <c r="E6">
        <v>0</v>
      </c>
      <c r="F6">
        <v>28</v>
      </c>
      <c r="H6" t="s">
        <v>22</v>
      </c>
      <c r="I6" t="s">
        <v>26</v>
      </c>
    </row>
    <row r="7" spans="1:11" x14ac:dyDescent="0.35">
      <c r="A7">
        <f t="shared" si="0"/>
        <v>5</v>
      </c>
      <c r="B7" t="s">
        <v>8</v>
      </c>
      <c r="C7">
        <v>13</v>
      </c>
      <c r="D7">
        <v>42</v>
      </c>
      <c r="E7">
        <v>1</v>
      </c>
      <c r="F7">
        <v>25</v>
      </c>
      <c r="H7" t="s">
        <v>9</v>
      </c>
      <c r="I7" t="s">
        <v>23</v>
      </c>
    </row>
    <row r="8" spans="1:11" x14ac:dyDescent="0.35">
      <c r="A8">
        <f t="shared" si="0"/>
        <v>6</v>
      </c>
      <c r="B8" t="s">
        <v>9</v>
      </c>
      <c r="C8">
        <v>11</v>
      </c>
      <c r="D8">
        <v>25</v>
      </c>
      <c r="E8">
        <v>1</v>
      </c>
      <c r="F8">
        <v>17</v>
      </c>
      <c r="H8" t="s">
        <v>24</v>
      </c>
      <c r="I8" t="s">
        <v>25</v>
      </c>
    </row>
    <row r="9" spans="1:11" x14ac:dyDescent="0.35">
      <c r="A9">
        <f t="shared" si="0"/>
        <v>7</v>
      </c>
      <c r="B9" t="s">
        <v>10</v>
      </c>
      <c r="C9">
        <v>7</v>
      </c>
      <c r="D9">
        <v>18</v>
      </c>
      <c r="E9">
        <v>0</v>
      </c>
      <c r="F9">
        <v>15</v>
      </c>
      <c r="H9" cm="1">
        <f t="array" ref="H9:K13">LINEST(F3:F10,C3:E10,TRUE,TRUE)</f>
        <v>-2.9976995794543702</v>
      </c>
      <c r="I9">
        <v>0.46057834010280002</v>
      </c>
      <c r="J9">
        <v>0.42592825563423292</v>
      </c>
      <c r="K9">
        <v>7.4176161892095953</v>
      </c>
    </row>
    <row r="10" spans="1:11" x14ac:dyDescent="0.35">
      <c r="A10">
        <f t="shared" si="0"/>
        <v>8</v>
      </c>
      <c r="B10" t="s">
        <v>11</v>
      </c>
      <c r="C10">
        <v>10</v>
      </c>
      <c r="D10">
        <v>26</v>
      </c>
      <c r="E10">
        <v>1</v>
      </c>
      <c r="F10">
        <v>22</v>
      </c>
      <c r="H10">
        <v>3.4589873904159041</v>
      </c>
      <c r="I10">
        <v>0.23595721983199908</v>
      </c>
      <c r="J10">
        <v>0.70201100085274226</v>
      </c>
      <c r="K10">
        <v>6.3109799153011492</v>
      </c>
    </row>
    <row r="11" spans="1:11" x14ac:dyDescent="0.35">
      <c r="H11">
        <v>0.7156703779309006</v>
      </c>
      <c r="I11">
        <v>4.6790363216500737</v>
      </c>
      <c r="J11" t="e">
        <v>#N/A</v>
      </c>
      <c r="K11" t="e">
        <v>#N/A</v>
      </c>
    </row>
    <row r="12" spans="1:11" x14ac:dyDescent="0.35">
      <c r="H12">
        <v>3.3560596452473477</v>
      </c>
      <c r="I12">
        <v>4</v>
      </c>
      <c r="J12" t="e">
        <v>#N/A</v>
      </c>
      <c r="K12" t="e">
        <v>#N/A</v>
      </c>
    </row>
    <row r="13" spans="1:11" x14ac:dyDescent="0.35">
      <c r="H13">
        <v>220.42647640271738</v>
      </c>
      <c r="I13">
        <v>87.573523597282616</v>
      </c>
      <c r="J13" t="e">
        <v>#N/A</v>
      </c>
      <c r="K13" t="e">
        <v>#N/A</v>
      </c>
    </row>
    <row r="14" spans="1:11" x14ac:dyDescent="0.35">
      <c r="H14">
        <f>H9/H10</f>
        <v>-0.86664079428573193</v>
      </c>
      <c r="I14">
        <f t="shared" ref="I14:K14" si="1">I9/I10</f>
        <v>1.9519569709743596</v>
      </c>
      <c r="J14">
        <f t="shared" si="1"/>
        <v>0.6067258990483797</v>
      </c>
      <c r="K14">
        <f t="shared" si="1"/>
        <v>1.1753509421295059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663CD-04D1-4831-A07E-7423065EFDE2}">
  <dimension ref="A1:J68"/>
  <sheetViews>
    <sheetView workbookViewId="0">
      <selection activeCell="J12" sqref="A1:J12"/>
    </sheetView>
  </sheetViews>
  <sheetFormatPr baseColWidth="10" defaultRowHeight="14.5" x14ac:dyDescent="0.35"/>
  <cols>
    <col min="1" max="1" width="4.36328125" bestFit="1" customWidth="1"/>
    <col min="2" max="3" width="4.81640625" bestFit="1" customWidth="1"/>
    <col min="4" max="4" width="11.81640625" bestFit="1" customWidth="1"/>
    <col min="5" max="5" width="7.36328125" bestFit="1" customWidth="1"/>
  </cols>
  <sheetData>
    <row r="1" spans="1:10" x14ac:dyDescent="0.35">
      <c r="A1" t="s">
        <v>27</v>
      </c>
      <c r="B1" t="s">
        <v>4</v>
      </c>
      <c r="C1" t="s">
        <v>5</v>
      </c>
      <c r="D1" t="s">
        <v>6</v>
      </c>
      <c r="E1" t="s">
        <v>7</v>
      </c>
      <c r="F1" t="s">
        <v>29</v>
      </c>
      <c r="G1" t="s">
        <v>30</v>
      </c>
      <c r="H1" t="s">
        <v>31</v>
      </c>
      <c r="I1" t="s">
        <v>43</v>
      </c>
      <c r="J1" t="s">
        <v>47</v>
      </c>
    </row>
    <row r="2" spans="1:10" x14ac:dyDescent="0.35">
      <c r="A2">
        <v>1</v>
      </c>
      <c r="B2">
        <v>70</v>
      </c>
      <c r="C2">
        <v>200</v>
      </c>
      <c r="D2">
        <v>0</v>
      </c>
      <c r="E2">
        <v>30</v>
      </c>
      <c r="F2">
        <f>B6/B12</f>
        <v>0.37</v>
      </c>
      <c r="G2">
        <f>SUM(B5:B6)/B12</f>
        <v>0.62</v>
      </c>
      <c r="H2">
        <f>SUM(B4:B6)/B12</f>
        <v>0.81</v>
      </c>
      <c r="I2">
        <f>SUM(B25:B29)</f>
        <v>0.25480000000000003</v>
      </c>
      <c r="J2">
        <f>SUM(B59:B63)/5</f>
        <v>0.1388722247914779</v>
      </c>
    </row>
    <row r="3" spans="1:10" x14ac:dyDescent="0.35">
      <c r="A3">
        <v>2</v>
      </c>
      <c r="B3">
        <v>120</v>
      </c>
      <c r="C3">
        <v>200</v>
      </c>
      <c r="D3">
        <v>0</v>
      </c>
      <c r="E3">
        <v>30</v>
      </c>
      <c r="F3" t="s">
        <v>32</v>
      </c>
      <c r="G3" t="s">
        <v>33</v>
      </c>
      <c r="H3" t="s">
        <v>34</v>
      </c>
      <c r="I3" t="s">
        <v>44</v>
      </c>
      <c r="J3" t="s">
        <v>48</v>
      </c>
    </row>
    <row r="4" spans="1:10" x14ac:dyDescent="0.35">
      <c r="A4">
        <v>3</v>
      </c>
      <c r="B4">
        <v>190</v>
      </c>
      <c r="C4">
        <v>200</v>
      </c>
      <c r="D4">
        <v>0</v>
      </c>
      <c r="E4">
        <v>30</v>
      </c>
      <c r="F4">
        <f>C6/C12</f>
        <v>0.2</v>
      </c>
      <c r="G4">
        <f>SUM(C5:C6)/C12</f>
        <v>0.4</v>
      </c>
      <c r="H4">
        <f>SUM(C4:C6)/C12</f>
        <v>0.6</v>
      </c>
      <c r="I4">
        <f>SUM(C25:C29)</f>
        <v>0.20000000000000004</v>
      </c>
      <c r="J4">
        <f>SUM(C48:C52)/5</f>
        <v>0</v>
      </c>
    </row>
    <row r="5" spans="1:10" x14ac:dyDescent="0.35">
      <c r="A5">
        <v>4</v>
      </c>
      <c r="B5">
        <v>250</v>
      </c>
      <c r="C5">
        <v>200</v>
      </c>
      <c r="D5">
        <v>0</v>
      </c>
      <c r="E5">
        <v>30</v>
      </c>
      <c r="F5" t="s">
        <v>35</v>
      </c>
      <c r="G5" t="s">
        <v>36</v>
      </c>
      <c r="H5" t="s">
        <v>37</v>
      </c>
      <c r="I5" t="s">
        <v>45</v>
      </c>
      <c r="J5" t="s">
        <v>49</v>
      </c>
    </row>
    <row r="6" spans="1:10" x14ac:dyDescent="0.35">
      <c r="A6">
        <v>5</v>
      </c>
      <c r="B6">
        <v>370</v>
      </c>
      <c r="C6">
        <v>200</v>
      </c>
      <c r="D6">
        <v>1000</v>
      </c>
      <c r="E6">
        <v>30</v>
      </c>
      <c r="F6">
        <v>1</v>
      </c>
      <c r="G6">
        <v>1</v>
      </c>
      <c r="H6">
        <v>1</v>
      </c>
      <c r="I6">
        <f>SUM(D25:D29)</f>
        <v>1</v>
      </c>
      <c r="J6">
        <f>D63/5</f>
        <v>1.6094379124341003</v>
      </c>
    </row>
    <row r="7" spans="1:10" x14ac:dyDescent="0.35">
      <c r="A7">
        <v>6</v>
      </c>
      <c r="E7">
        <v>150</v>
      </c>
      <c r="F7" t="s">
        <v>38</v>
      </c>
      <c r="G7" t="s">
        <v>39</v>
      </c>
      <c r="H7" t="s">
        <v>40</v>
      </c>
      <c r="I7" t="s">
        <v>46</v>
      </c>
      <c r="J7" t="s">
        <v>50</v>
      </c>
    </row>
    <row r="8" spans="1:10" x14ac:dyDescent="0.35">
      <c r="A8">
        <v>7</v>
      </c>
      <c r="E8">
        <v>150</v>
      </c>
      <c r="F8">
        <f>E11/E12</f>
        <v>0.2</v>
      </c>
      <c r="G8">
        <f>SUM(E10:E11)/E12</f>
        <v>0.4</v>
      </c>
      <c r="H8">
        <f>SUM(E9:E11)/E12</f>
        <v>0.55000000000000004</v>
      </c>
      <c r="I8" s="5">
        <f>SUM(E25:E34)</f>
        <v>0.15200000000000002</v>
      </c>
      <c r="J8">
        <f>SUM(E59:E68)/10</f>
        <v>0.27912225022376169</v>
      </c>
    </row>
    <row r="9" spans="1:10" x14ac:dyDescent="0.35">
      <c r="A9">
        <v>8</v>
      </c>
      <c r="E9">
        <v>150</v>
      </c>
    </row>
    <row r="10" spans="1:10" x14ac:dyDescent="0.35">
      <c r="A10">
        <v>9</v>
      </c>
      <c r="E10">
        <v>200</v>
      </c>
    </row>
    <row r="11" spans="1:10" x14ac:dyDescent="0.35">
      <c r="A11">
        <v>10</v>
      </c>
      <c r="E11">
        <v>200</v>
      </c>
    </row>
    <row r="12" spans="1:10" x14ac:dyDescent="0.35">
      <c r="A12" t="s">
        <v>28</v>
      </c>
      <c r="B12">
        <f>SUM(B2:B11)</f>
        <v>1000</v>
      </c>
      <c r="C12">
        <f>SUM(C2:C11)</f>
        <v>1000</v>
      </c>
      <c r="D12">
        <f>SUM(D2:D11)</f>
        <v>1000</v>
      </c>
      <c r="E12">
        <f>SUM(E2:E11)</f>
        <v>1000</v>
      </c>
    </row>
    <row r="13" spans="1:10" x14ac:dyDescent="0.35">
      <c r="B13" t="s">
        <v>4</v>
      </c>
      <c r="C13" t="s">
        <v>5</v>
      </c>
      <c r="D13" t="s">
        <v>6</v>
      </c>
      <c r="E13" t="s">
        <v>7</v>
      </c>
    </row>
    <row r="14" spans="1:10" x14ac:dyDescent="0.35">
      <c r="A14" t="s">
        <v>41</v>
      </c>
      <c r="B14">
        <f>B2/B$12</f>
        <v>7.0000000000000007E-2</v>
      </c>
      <c r="C14">
        <f>C2/C$12</f>
        <v>0.2</v>
      </c>
      <c r="D14">
        <f>D2/D$12</f>
        <v>0</v>
      </c>
      <c r="E14">
        <f>E2/E$12</f>
        <v>0.03</v>
      </c>
    </row>
    <row r="15" spans="1:10" x14ac:dyDescent="0.35">
      <c r="B15">
        <f t="shared" ref="B15:C18" si="0">B3/B$12</f>
        <v>0.12</v>
      </c>
      <c r="C15">
        <f t="shared" si="0"/>
        <v>0.2</v>
      </c>
      <c r="D15">
        <f t="shared" ref="D15:E15" si="1">D3/D$12</f>
        <v>0</v>
      </c>
      <c r="E15">
        <f t="shared" si="1"/>
        <v>0.03</v>
      </c>
    </row>
    <row r="16" spans="1:10" x14ac:dyDescent="0.35">
      <c r="B16">
        <f t="shared" si="0"/>
        <v>0.19</v>
      </c>
      <c r="C16">
        <f t="shared" si="0"/>
        <v>0.2</v>
      </c>
      <c r="D16">
        <f t="shared" ref="D16:E16" si="2">D4/D$12</f>
        <v>0</v>
      </c>
      <c r="E16">
        <f t="shared" si="2"/>
        <v>0.03</v>
      </c>
    </row>
    <row r="17" spans="1:5" x14ac:dyDescent="0.35">
      <c r="B17">
        <f t="shared" si="0"/>
        <v>0.25</v>
      </c>
      <c r="C17">
        <f t="shared" si="0"/>
        <v>0.2</v>
      </c>
      <c r="D17">
        <f t="shared" ref="D17:E18" si="3">D5/D$12</f>
        <v>0</v>
      </c>
      <c r="E17">
        <f t="shared" si="3"/>
        <v>0.03</v>
      </c>
    </row>
    <row r="18" spans="1:5" x14ac:dyDescent="0.35">
      <c r="B18">
        <f t="shared" si="0"/>
        <v>0.37</v>
      </c>
      <c r="C18">
        <f t="shared" si="0"/>
        <v>0.2</v>
      </c>
      <c r="D18">
        <f t="shared" si="3"/>
        <v>1</v>
      </c>
      <c r="E18">
        <f t="shared" si="3"/>
        <v>0.03</v>
      </c>
    </row>
    <row r="19" spans="1:5" x14ac:dyDescent="0.35">
      <c r="E19">
        <f t="shared" ref="E19" si="4">E7/E$12</f>
        <v>0.15</v>
      </c>
    </row>
    <row r="20" spans="1:5" x14ac:dyDescent="0.35">
      <c r="E20">
        <f t="shared" ref="E20" si="5">E8/E$12</f>
        <v>0.15</v>
      </c>
    </row>
    <row r="21" spans="1:5" x14ac:dyDescent="0.35">
      <c r="E21">
        <f t="shared" ref="E21" si="6">E9/E$12</f>
        <v>0.15</v>
      </c>
    </row>
    <row r="22" spans="1:5" x14ac:dyDescent="0.35">
      <c r="E22">
        <f t="shared" ref="E22" si="7">E10/E$12</f>
        <v>0.2</v>
      </c>
    </row>
    <row r="23" spans="1:5" x14ac:dyDescent="0.35">
      <c r="E23">
        <f t="shared" ref="E23" si="8">E11/E$12</f>
        <v>0.2</v>
      </c>
    </row>
    <row r="24" spans="1:5" x14ac:dyDescent="0.35">
      <c r="B24" t="s">
        <v>4</v>
      </c>
      <c r="C24" t="s">
        <v>5</v>
      </c>
      <c r="D24" t="s">
        <v>6</v>
      </c>
      <c r="E24" t="s">
        <v>7</v>
      </c>
    </row>
    <row r="25" spans="1:5" x14ac:dyDescent="0.35">
      <c r="A25" t="s">
        <v>42</v>
      </c>
      <c r="B25">
        <f>B14^2</f>
        <v>4.9000000000000007E-3</v>
      </c>
      <c r="C25">
        <f>C14^2</f>
        <v>4.0000000000000008E-2</v>
      </c>
      <c r="D25">
        <f>D14^2</f>
        <v>0</v>
      </c>
      <c r="E25" s="5">
        <f>E14^2</f>
        <v>8.9999999999999998E-4</v>
      </c>
    </row>
    <row r="26" spans="1:5" x14ac:dyDescent="0.35">
      <c r="B26">
        <f t="shared" ref="B26:C29" si="9">B15^2</f>
        <v>1.44E-2</v>
      </c>
      <c r="C26">
        <f t="shared" si="9"/>
        <v>4.0000000000000008E-2</v>
      </c>
      <c r="D26">
        <f t="shared" ref="D26:E26" si="10">D15^2</f>
        <v>0</v>
      </c>
      <c r="E26" s="5">
        <f t="shared" si="10"/>
        <v>8.9999999999999998E-4</v>
      </c>
    </row>
    <row r="27" spans="1:5" x14ac:dyDescent="0.35">
      <c r="B27">
        <f t="shared" si="9"/>
        <v>3.61E-2</v>
      </c>
      <c r="C27">
        <f t="shared" si="9"/>
        <v>4.0000000000000008E-2</v>
      </c>
      <c r="D27">
        <f t="shared" ref="D27:E27" si="11">D16^2</f>
        <v>0</v>
      </c>
      <c r="E27" s="5">
        <f t="shared" si="11"/>
        <v>8.9999999999999998E-4</v>
      </c>
    </row>
    <row r="28" spans="1:5" x14ac:dyDescent="0.35">
      <c r="B28">
        <f t="shared" si="9"/>
        <v>6.25E-2</v>
      </c>
      <c r="C28">
        <f t="shared" si="9"/>
        <v>4.0000000000000008E-2</v>
      </c>
      <c r="D28">
        <f t="shared" ref="D28:E28" si="12">D17^2</f>
        <v>0</v>
      </c>
      <c r="E28" s="5">
        <f t="shared" si="12"/>
        <v>8.9999999999999998E-4</v>
      </c>
    </row>
    <row r="29" spans="1:5" x14ac:dyDescent="0.35">
      <c r="B29">
        <f t="shared" si="9"/>
        <v>0.13689999999999999</v>
      </c>
      <c r="C29">
        <f t="shared" si="9"/>
        <v>4.0000000000000008E-2</v>
      </c>
      <c r="D29">
        <f t="shared" ref="D29:E29" si="13">D18^2</f>
        <v>1</v>
      </c>
      <c r="E29" s="5">
        <f t="shared" si="13"/>
        <v>8.9999999999999998E-4</v>
      </c>
    </row>
    <row r="30" spans="1:5" x14ac:dyDescent="0.35">
      <c r="E30" s="5">
        <f t="shared" ref="E30" si="14">E19^2</f>
        <v>2.2499999999999999E-2</v>
      </c>
    </row>
    <row r="31" spans="1:5" x14ac:dyDescent="0.35">
      <c r="E31" s="5">
        <f t="shared" ref="E31" si="15">E20^2</f>
        <v>2.2499999999999999E-2</v>
      </c>
    </row>
    <row r="32" spans="1:5" x14ac:dyDescent="0.35">
      <c r="E32" s="5">
        <f t="shared" ref="E32" si="16">E21^2</f>
        <v>2.2499999999999999E-2</v>
      </c>
    </row>
    <row r="33" spans="1:5" x14ac:dyDescent="0.35">
      <c r="E33" s="5">
        <f t="shared" ref="E33" si="17">E22^2</f>
        <v>4.0000000000000008E-2</v>
      </c>
    </row>
    <row r="34" spans="1:5" x14ac:dyDescent="0.35">
      <c r="E34" s="5">
        <f t="shared" ref="E34" si="18">E23^2</f>
        <v>4.0000000000000008E-2</v>
      </c>
    </row>
    <row r="35" spans="1:5" x14ac:dyDescent="0.35">
      <c r="B35" t="s">
        <v>4</v>
      </c>
      <c r="C35" t="s">
        <v>5</v>
      </c>
      <c r="D35" t="s">
        <v>6</v>
      </c>
      <c r="E35" t="s">
        <v>7</v>
      </c>
    </row>
    <row r="36" spans="1:5" x14ac:dyDescent="0.35">
      <c r="A36" t="s">
        <v>51</v>
      </c>
      <c r="B36">
        <f>AVERAGE(B2:B6)</f>
        <v>200</v>
      </c>
      <c r="C36">
        <f t="shared" ref="C36:D36" si="19">AVERAGE(C2:C6)</f>
        <v>200</v>
      </c>
      <c r="D36">
        <f t="shared" si="19"/>
        <v>200</v>
      </c>
      <c r="E36">
        <f>AVERAGE(E2:E11)</f>
        <v>100</v>
      </c>
    </row>
    <row r="37" spans="1:5" x14ac:dyDescent="0.35">
      <c r="A37" t="s">
        <v>52</v>
      </c>
      <c r="B37">
        <f>B2/B$36</f>
        <v>0.35</v>
      </c>
      <c r="C37">
        <f>C2/C$36</f>
        <v>1</v>
      </c>
      <c r="D37">
        <f>D2/D$36</f>
        <v>0</v>
      </c>
      <c r="E37">
        <f>E2/E$36</f>
        <v>0.3</v>
      </c>
    </row>
    <row r="38" spans="1:5" x14ac:dyDescent="0.35">
      <c r="B38">
        <f t="shared" ref="B38:C41" si="20">B3/B$36</f>
        <v>0.6</v>
      </c>
      <c r="C38">
        <f t="shared" si="20"/>
        <v>1</v>
      </c>
      <c r="D38">
        <f t="shared" ref="D38:E38" si="21">D3/D$36</f>
        <v>0</v>
      </c>
      <c r="E38">
        <f t="shared" si="21"/>
        <v>0.3</v>
      </c>
    </row>
    <row r="39" spans="1:5" x14ac:dyDescent="0.35">
      <c r="B39">
        <f t="shared" si="20"/>
        <v>0.95</v>
      </c>
      <c r="C39">
        <f t="shared" si="20"/>
        <v>1</v>
      </c>
      <c r="D39">
        <f t="shared" ref="D39:E39" si="22">D4/D$36</f>
        <v>0</v>
      </c>
      <c r="E39">
        <f t="shared" si="22"/>
        <v>0.3</v>
      </c>
    </row>
    <row r="40" spans="1:5" x14ac:dyDescent="0.35">
      <c r="B40">
        <f t="shared" si="20"/>
        <v>1.25</v>
      </c>
      <c r="C40">
        <f t="shared" si="20"/>
        <v>1</v>
      </c>
      <c r="D40">
        <f t="shared" ref="D40:E40" si="23">D5/D$36</f>
        <v>0</v>
      </c>
      <c r="E40">
        <f t="shared" si="23"/>
        <v>0.3</v>
      </c>
    </row>
    <row r="41" spans="1:5" x14ac:dyDescent="0.35">
      <c r="B41">
        <f t="shared" si="20"/>
        <v>1.85</v>
      </c>
      <c r="C41">
        <f t="shared" si="20"/>
        <v>1</v>
      </c>
      <c r="D41">
        <f t="shared" ref="D41:E41" si="24">D6/D$36</f>
        <v>5</v>
      </c>
      <c r="E41">
        <f t="shared" si="24"/>
        <v>0.3</v>
      </c>
    </row>
    <row r="42" spans="1:5" x14ac:dyDescent="0.35">
      <c r="E42">
        <f t="shared" ref="E42" si="25">E7/E$36</f>
        <v>1.5</v>
      </c>
    </row>
    <row r="43" spans="1:5" x14ac:dyDescent="0.35">
      <c r="E43">
        <f t="shared" ref="E43" si="26">E8/E$36</f>
        <v>1.5</v>
      </c>
    </row>
    <row r="44" spans="1:5" x14ac:dyDescent="0.35">
      <c r="E44">
        <f t="shared" ref="E44" si="27">E9/E$36</f>
        <v>1.5</v>
      </c>
    </row>
    <row r="45" spans="1:5" x14ac:dyDescent="0.35">
      <c r="E45">
        <f t="shared" ref="E45" si="28">E10/E$36</f>
        <v>2</v>
      </c>
    </row>
    <row r="46" spans="1:5" x14ac:dyDescent="0.35">
      <c r="E46">
        <f t="shared" ref="E46" si="29">E11/E$36</f>
        <v>2</v>
      </c>
    </row>
    <row r="47" spans="1:5" x14ac:dyDescent="0.35">
      <c r="B47" t="s">
        <v>4</v>
      </c>
      <c r="C47" t="s">
        <v>5</v>
      </c>
      <c r="D47" t="s">
        <v>6</v>
      </c>
      <c r="E47" t="s">
        <v>7</v>
      </c>
    </row>
    <row r="48" spans="1:5" x14ac:dyDescent="0.35">
      <c r="A48" t="s">
        <v>53</v>
      </c>
      <c r="B48">
        <f>LN(B37)</f>
        <v>-1.0498221244986778</v>
      </c>
      <c r="C48">
        <f>LN(C37)</f>
        <v>0</v>
      </c>
      <c r="E48">
        <f>LN(E37)</f>
        <v>-1.2039728043259361</v>
      </c>
    </row>
    <row r="49" spans="2:5" x14ac:dyDescent="0.35">
      <c r="B49">
        <f t="shared" ref="B49:C52" si="30">LN(B38)</f>
        <v>-0.51082562376599072</v>
      </c>
      <c r="C49">
        <f t="shared" si="30"/>
        <v>0</v>
      </c>
      <c r="E49">
        <f t="shared" ref="E49" si="31">LN(E38)</f>
        <v>-1.2039728043259361</v>
      </c>
    </row>
    <row r="50" spans="2:5" x14ac:dyDescent="0.35">
      <c r="B50">
        <f t="shared" si="30"/>
        <v>-5.1293294387550578E-2</v>
      </c>
      <c r="C50">
        <f t="shared" si="30"/>
        <v>0</v>
      </c>
      <c r="E50">
        <f t="shared" ref="E50" si="32">LN(E39)</f>
        <v>-1.2039728043259361</v>
      </c>
    </row>
    <row r="51" spans="2:5" x14ac:dyDescent="0.35">
      <c r="B51">
        <f t="shared" si="30"/>
        <v>0.22314355131420976</v>
      </c>
      <c r="C51">
        <f t="shared" si="30"/>
        <v>0</v>
      </c>
      <c r="E51">
        <f t="shared" ref="E51" si="33">LN(E40)</f>
        <v>-1.2039728043259361</v>
      </c>
    </row>
    <row r="52" spans="2:5" x14ac:dyDescent="0.35">
      <c r="B52">
        <f t="shared" si="30"/>
        <v>0.61518563909023349</v>
      </c>
      <c r="C52">
        <f t="shared" si="30"/>
        <v>0</v>
      </c>
      <c r="D52">
        <f t="shared" ref="D52:E52" si="34">LN(D41)</f>
        <v>1.6094379124341003</v>
      </c>
      <c r="E52">
        <f t="shared" si="34"/>
        <v>-1.2039728043259361</v>
      </c>
    </row>
    <row r="53" spans="2:5" x14ac:dyDescent="0.35">
      <c r="E53">
        <f t="shared" ref="E53" si="35">LN(E42)</f>
        <v>0.40546510810816438</v>
      </c>
    </row>
    <row r="54" spans="2:5" x14ac:dyDescent="0.35">
      <c r="E54">
        <f t="shared" ref="E54" si="36">LN(E43)</f>
        <v>0.40546510810816438</v>
      </c>
    </row>
    <row r="55" spans="2:5" x14ac:dyDescent="0.35">
      <c r="E55">
        <f t="shared" ref="E55" si="37">LN(E44)</f>
        <v>0.40546510810816438</v>
      </c>
    </row>
    <row r="56" spans="2:5" x14ac:dyDescent="0.35">
      <c r="E56">
        <f t="shared" ref="E56:E57" si="38">LN(E45)</f>
        <v>0.69314718055994529</v>
      </c>
    </row>
    <row r="57" spans="2:5" x14ac:dyDescent="0.35">
      <c r="E57">
        <f t="shared" si="38"/>
        <v>0.69314718055994529</v>
      </c>
    </row>
    <row r="58" spans="2:5" x14ac:dyDescent="0.35">
      <c r="B58" t="s">
        <v>4</v>
      </c>
      <c r="C58" t="s">
        <v>5</v>
      </c>
      <c r="D58" t="s">
        <v>6</v>
      </c>
      <c r="E58" t="s">
        <v>7</v>
      </c>
    </row>
    <row r="59" spans="2:5" x14ac:dyDescent="0.35">
      <c r="B59">
        <f>B37*B48</f>
        <v>-0.36743774357453723</v>
      </c>
      <c r="C59">
        <f>C37*C48</f>
        <v>0</v>
      </c>
      <c r="E59">
        <f>E37*E48</f>
        <v>-0.36119184129778081</v>
      </c>
    </row>
    <row r="60" spans="2:5" x14ac:dyDescent="0.35">
      <c r="B60">
        <f t="shared" ref="B60:C63" si="39">B38*B49</f>
        <v>-0.30649537425959444</v>
      </c>
      <c r="C60">
        <f t="shared" si="39"/>
        <v>0</v>
      </c>
      <c r="E60">
        <f t="shared" ref="E60" si="40">E38*E49</f>
        <v>-0.36119184129778081</v>
      </c>
    </row>
    <row r="61" spans="2:5" x14ac:dyDescent="0.35">
      <c r="B61">
        <f t="shared" si="39"/>
        <v>-4.8728629668173047E-2</v>
      </c>
      <c r="C61">
        <f t="shared" si="39"/>
        <v>0</v>
      </c>
      <c r="E61">
        <f t="shared" ref="E61" si="41">E39*E50</f>
        <v>-0.36119184129778081</v>
      </c>
    </row>
    <row r="62" spans="2:5" x14ac:dyDescent="0.35">
      <c r="B62">
        <f t="shared" si="39"/>
        <v>0.27892943914276219</v>
      </c>
      <c r="C62">
        <f t="shared" si="39"/>
        <v>0</v>
      </c>
      <c r="E62">
        <f t="shared" ref="E62" si="42">E40*E51</f>
        <v>-0.36119184129778081</v>
      </c>
    </row>
    <row r="63" spans="2:5" x14ac:dyDescent="0.35">
      <c r="B63">
        <f t="shared" si="39"/>
        <v>1.1380934323169321</v>
      </c>
      <c r="C63">
        <f t="shared" si="39"/>
        <v>0</v>
      </c>
      <c r="D63">
        <f>D41*D52</f>
        <v>8.0471895621705016</v>
      </c>
      <c r="E63">
        <f t="shared" ref="E63:E68" si="43">E41*E52</f>
        <v>-0.36119184129778081</v>
      </c>
    </row>
    <row r="64" spans="2:5" x14ac:dyDescent="0.35">
      <c r="E64">
        <f t="shared" si="43"/>
        <v>0.60819766216224658</v>
      </c>
    </row>
    <row r="65" spans="5:5" x14ac:dyDescent="0.35">
      <c r="E65">
        <f t="shared" si="43"/>
        <v>0.60819766216224658</v>
      </c>
    </row>
    <row r="66" spans="5:5" x14ac:dyDescent="0.35">
      <c r="E66">
        <f t="shared" si="43"/>
        <v>0.60819766216224658</v>
      </c>
    </row>
    <row r="67" spans="5:5" x14ac:dyDescent="0.35">
      <c r="E67">
        <f t="shared" si="43"/>
        <v>1.3862943611198906</v>
      </c>
    </row>
    <row r="68" spans="5:5" x14ac:dyDescent="0.35">
      <c r="E68">
        <f t="shared" si="43"/>
        <v>1.3862943611198906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29D6A-638C-4446-8196-E559B12FD487}">
  <dimension ref="A1:E13"/>
  <sheetViews>
    <sheetView workbookViewId="0">
      <selection activeCell="E1" sqref="E1:E7"/>
    </sheetView>
  </sheetViews>
  <sheetFormatPr baseColWidth="10" defaultRowHeight="14.5" x14ac:dyDescent="0.35"/>
  <sheetData>
    <row r="1" spans="1:5" x14ac:dyDescent="0.35">
      <c r="A1" t="s">
        <v>27</v>
      </c>
      <c r="B1" t="s">
        <v>4</v>
      </c>
      <c r="C1" t="s">
        <v>9</v>
      </c>
      <c r="D1" t="s">
        <v>10</v>
      </c>
      <c r="E1" t="s">
        <v>54</v>
      </c>
    </row>
    <row r="2" spans="1:5" x14ac:dyDescent="0.35">
      <c r="C2">
        <v>0</v>
      </c>
      <c r="D2">
        <v>0</v>
      </c>
      <c r="E2">
        <f>C2</f>
        <v>0</v>
      </c>
    </row>
    <row r="3" spans="1:5" x14ac:dyDescent="0.35">
      <c r="A3">
        <v>1</v>
      </c>
      <c r="B3">
        <v>70</v>
      </c>
      <c r="C3">
        <f>A3/5</f>
        <v>0.2</v>
      </c>
      <c r="D3">
        <f>SUM(B$3:B3)/$B$13</f>
        <v>7.0000000000000007E-2</v>
      </c>
      <c r="E3">
        <f t="shared" ref="E3:E7" si="0">C3</f>
        <v>0.2</v>
      </c>
    </row>
    <row r="4" spans="1:5" x14ac:dyDescent="0.35">
      <c r="A4">
        <v>2</v>
      </c>
      <c r="B4">
        <v>120</v>
      </c>
      <c r="C4">
        <f t="shared" ref="C4:C7" si="1">A4/5</f>
        <v>0.4</v>
      </c>
      <c r="D4">
        <f>SUM(B$3:B4)/$B$13</f>
        <v>0.19</v>
      </c>
      <c r="E4">
        <f t="shared" si="0"/>
        <v>0.4</v>
      </c>
    </row>
    <row r="5" spans="1:5" x14ac:dyDescent="0.35">
      <c r="A5">
        <v>3</v>
      </c>
      <c r="B5">
        <v>190</v>
      </c>
      <c r="C5">
        <f t="shared" si="1"/>
        <v>0.6</v>
      </c>
      <c r="D5">
        <f>SUM(B$3:B5)/$B$13</f>
        <v>0.38</v>
      </c>
      <c r="E5">
        <f t="shared" si="0"/>
        <v>0.6</v>
      </c>
    </row>
    <row r="6" spans="1:5" x14ac:dyDescent="0.35">
      <c r="A6">
        <v>4</v>
      </c>
      <c r="B6">
        <v>250</v>
      </c>
      <c r="C6">
        <f t="shared" si="1"/>
        <v>0.8</v>
      </c>
      <c r="D6">
        <f>SUM(B$3:B6)/$B$13</f>
        <v>0.63</v>
      </c>
      <c r="E6">
        <f t="shared" si="0"/>
        <v>0.8</v>
      </c>
    </row>
    <row r="7" spans="1:5" x14ac:dyDescent="0.35">
      <c r="A7">
        <v>5</v>
      </c>
      <c r="B7">
        <v>370</v>
      </c>
      <c r="C7">
        <f t="shared" si="1"/>
        <v>1</v>
      </c>
      <c r="D7">
        <f>SUM(B$3:B7)/$B$13</f>
        <v>1</v>
      </c>
      <c r="E7">
        <f t="shared" si="0"/>
        <v>1</v>
      </c>
    </row>
    <row r="8" spans="1:5" x14ac:dyDescent="0.35">
      <c r="A8">
        <v>6</v>
      </c>
    </row>
    <row r="9" spans="1:5" x14ac:dyDescent="0.35">
      <c r="A9">
        <v>7</v>
      </c>
    </row>
    <row r="10" spans="1:5" x14ac:dyDescent="0.35">
      <c r="A10">
        <v>8</v>
      </c>
    </row>
    <row r="11" spans="1:5" x14ac:dyDescent="0.35">
      <c r="A11">
        <v>9</v>
      </c>
    </row>
    <row r="12" spans="1:5" x14ac:dyDescent="0.35">
      <c r="A12">
        <v>10</v>
      </c>
    </row>
    <row r="13" spans="1:5" x14ac:dyDescent="0.35">
      <c r="A13" t="s">
        <v>28</v>
      </c>
      <c r="B13">
        <f>SUM(B3:B7)</f>
        <v>1000</v>
      </c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8D719-0B43-47C4-985D-797724979AB4}">
  <dimension ref="A1:E12"/>
  <sheetViews>
    <sheetView workbookViewId="0">
      <selection activeCell="C1" sqref="C1:E11"/>
    </sheetView>
  </sheetViews>
  <sheetFormatPr baseColWidth="10" defaultRowHeight="14.5" x14ac:dyDescent="0.35"/>
  <sheetData>
    <row r="1" spans="1:5" x14ac:dyDescent="0.35">
      <c r="A1" t="s">
        <v>27</v>
      </c>
      <c r="B1" t="s">
        <v>4</v>
      </c>
      <c r="C1" t="s">
        <v>5</v>
      </c>
      <c r="D1" t="s">
        <v>6</v>
      </c>
      <c r="E1" t="s">
        <v>7</v>
      </c>
    </row>
    <row r="2" spans="1:5" x14ac:dyDescent="0.35">
      <c r="A2">
        <v>1</v>
      </c>
      <c r="B2">
        <v>70</v>
      </c>
      <c r="C2">
        <v>200</v>
      </c>
      <c r="D2">
        <v>0</v>
      </c>
      <c r="E2">
        <v>30</v>
      </c>
    </row>
    <row r="3" spans="1:5" x14ac:dyDescent="0.35">
      <c r="A3">
        <v>2</v>
      </c>
      <c r="B3">
        <v>120</v>
      </c>
      <c r="C3">
        <v>200</v>
      </c>
      <c r="D3">
        <v>0</v>
      </c>
      <c r="E3">
        <v>30</v>
      </c>
    </row>
    <row r="4" spans="1:5" x14ac:dyDescent="0.35">
      <c r="A4">
        <v>3</v>
      </c>
      <c r="B4">
        <v>190</v>
      </c>
      <c r="C4">
        <v>200</v>
      </c>
      <c r="D4">
        <v>0</v>
      </c>
      <c r="E4">
        <v>30</v>
      </c>
    </row>
    <row r="5" spans="1:5" x14ac:dyDescent="0.35">
      <c r="A5">
        <v>4</v>
      </c>
      <c r="B5">
        <v>250</v>
      </c>
      <c r="C5">
        <v>200</v>
      </c>
      <c r="D5">
        <v>0</v>
      </c>
      <c r="E5">
        <v>30</v>
      </c>
    </row>
    <row r="6" spans="1:5" x14ac:dyDescent="0.35">
      <c r="A6">
        <v>5</v>
      </c>
      <c r="B6">
        <v>370</v>
      </c>
      <c r="C6">
        <v>200</v>
      </c>
      <c r="D6">
        <v>1000</v>
      </c>
      <c r="E6">
        <v>30</v>
      </c>
    </row>
    <row r="7" spans="1:5" x14ac:dyDescent="0.35">
      <c r="A7">
        <v>6</v>
      </c>
      <c r="E7">
        <v>150</v>
      </c>
    </row>
    <row r="8" spans="1:5" x14ac:dyDescent="0.35">
      <c r="A8">
        <v>7</v>
      </c>
      <c r="E8">
        <v>150</v>
      </c>
    </row>
    <row r="9" spans="1:5" x14ac:dyDescent="0.35">
      <c r="A9">
        <v>8</v>
      </c>
      <c r="E9">
        <v>150</v>
      </c>
    </row>
    <row r="10" spans="1:5" x14ac:dyDescent="0.35">
      <c r="A10">
        <v>9</v>
      </c>
      <c r="E10">
        <v>200</v>
      </c>
    </row>
    <row r="11" spans="1:5" x14ac:dyDescent="0.35">
      <c r="A11">
        <v>10</v>
      </c>
      <c r="E11">
        <v>200</v>
      </c>
    </row>
    <row r="12" spans="1:5" x14ac:dyDescent="0.35">
      <c r="A12" t="s">
        <v>28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CF462-05FA-4F4A-AD94-40072D64BB47}">
  <dimension ref="A1:G13"/>
  <sheetViews>
    <sheetView topLeftCell="A4" workbookViewId="0">
      <selection sqref="A1:G13"/>
    </sheetView>
  </sheetViews>
  <sheetFormatPr baseColWidth="10" defaultRowHeight="14.5" x14ac:dyDescent="0.35"/>
  <sheetData>
    <row r="1" spans="1:7" x14ac:dyDescent="0.35">
      <c r="A1" t="s">
        <v>27</v>
      </c>
      <c r="B1" t="s">
        <v>4</v>
      </c>
      <c r="C1" t="s">
        <v>9</v>
      </c>
      <c r="D1" t="s">
        <v>10</v>
      </c>
      <c r="E1" t="s">
        <v>55</v>
      </c>
      <c r="F1" t="s">
        <v>56</v>
      </c>
      <c r="G1" t="s">
        <v>57</v>
      </c>
    </row>
    <row r="2" spans="1:7" x14ac:dyDescent="0.35">
      <c r="C2">
        <v>0</v>
      </c>
      <c r="D2">
        <v>0</v>
      </c>
    </row>
    <row r="3" spans="1:7" x14ac:dyDescent="0.35">
      <c r="A3">
        <v>1</v>
      </c>
      <c r="B3">
        <v>70</v>
      </c>
      <c r="C3">
        <f>A3/5</f>
        <v>0.2</v>
      </c>
      <c r="D3">
        <f>SUM(B$3:B3)/$B$13</f>
        <v>7.0000000000000007E-2</v>
      </c>
      <c r="E3">
        <f>C3-C2</f>
        <v>0.2</v>
      </c>
      <c r="F3">
        <f>D3+D2</f>
        <v>7.0000000000000007E-2</v>
      </c>
      <c r="G3">
        <f>E3*F3</f>
        <v>1.4000000000000002E-2</v>
      </c>
    </row>
    <row r="4" spans="1:7" x14ac:dyDescent="0.35">
      <c r="A4">
        <v>2</v>
      </c>
      <c r="B4">
        <v>120</v>
      </c>
      <c r="C4">
        <f t="shared" ref="C4:C7" si="0">A4/5</f>
        <v>0.4</v>
      </c>
      <c r="D4">
        <f>SUM(B$3:B4)/$B$13</f>
        <v>0.19</v>
      </c>
      <c r="E4">
        <f t="shared" ref="E4:E7" si="1">C4-C3</f>
        <v>0.2</v>
      </c>
      <c r="F4">
        <f t="shared" ref="F4:F7" si="2">D4+D3</f>
        <v>0.26</v>
      </c>
      <c r="G4">
        <f t="shared" ref="G4:G7" si="3">E4*F4</f>
        <v>5.2000000000000005E-2</v>
      </c>
    </row>
    <row r="5" spans="1:7" x14ac:dyDescent="0.35">
      <c r="A5">
        <v>3</v>
      </c>
      <c r="B5">
        <v>190</v>
      </c>
      <c r="C5">
        <f t="shared" si="0"/>
        <v>0.6</v>
      </c>
      <c r="D5">
        <f>SUM(B$3:B5)/$B$13</f>
        <v>0.38</v>
      </c>
      <c r="E5">
        <f t="shared" si="1"/>
        <v>0.19999999999999996</v>
      </c>
      <c r="F5">
        <f t="shared" si="2"/>
        <v>0.57000000000000006</v>
      </c>
      <c r="G5">
        <f t="shared" si="3"/>
        <v>0.11399999999999999</v>
      </c>
    </row>
    <row r="6" spans="1:7" x14ac:dyDescent="0.35">
      <c r="A6">
        <v>4</v>
      </c>
      <c r="B6">
        <v>250</v>
      </c>
      <c r="C6">
        <f t="shared" si="0"/>
        <v>0.8</v>
      </c>
      <c r="D6">
        <f>SUM(B$3:B6)/$B$13</f>
        <v>0.63</v>
      </c>
      <c r="E6">
        <f t="shared" si="1"/>
        <v>0.20000000000000007</v>
      </c>
      <c r="F6">
        <f t="shared" si="2"/>
        <v>1.01</v>
      </c>
      <c r="G6">
        <f t="shared" si="3"/>
        <v>0.20200000000000007</v>
      </c>
    </row>
    <row r="7" spans="1:7" x14ac:dyDescent="0.35">
      <c r="A7">
        <v>5</v>
      </c>
      <c r="B7">
        <v>370</v>
      </c>
      <c r="C7">
        <f t="shared" si="0"/>
        <v>1</v>
      </c>
      <c r="D7">
        <f>SUM(B$3:B7)/$B$13</f>
        <v>1</v>
      </c>
      <c r="E7">
        <f t="shared" si="1"/>
        <v>0.19999999999999996</v>
      </c>
      <c r="F7">
        <f t="shared" si="2"/>
        <v>1.63</v>
      </c>
      <c r="G7">
        <f t="shared" si="3"/>
        <v>0.3259999999999999</v>
      </c>
    </row>
    <row r="8" spans="1:7" x14ac:dyDescent="0.35">
      <c r="A8">
        <v>6</v>
      </c>
      <c r="F8" t="s">
        <v>58</v>
      </c>
      <c r="G8">
        <f>SUM(G3:G7)</f>
        <v>0.70799999999999996</v>
      </c>
    </row>
    <row r="9" spans="1:7" x14ac:dyDescent="0.35">
      <c r="A9">
        <v>7</v>
      </c>
      <c r="F9" t="s">
        <v>59</v>
      </c>
      <c r="G9">
        <f>1-G8</f>
        <v>0.29200000000000004</v>
      </c>
    </row>
    <row r="10" spans="1:7" x14ac:dyDescent="0.35">
      <c r="A10">
        <v>8</v>
      </c>
    </row>
    <row r="11" spans="1:7" x14ac:dyDescent="0.35">
      <c r="A11">
        <v>9</v>
      </c>
    </row>
    <row r="12" spans="1:7" x14ac:dyDescent="0.35">
      <c r="A12">
        <v>10</v>
      </c>
    </row>
    <row r="13" spans="1:7" x14ac:dyDescent="0.35">
      <c r="A13" t="s">
        <v>28</v>
      </c>
      <c r="B13">
        <f>SUM(B3:B7)</f>
        <v>1000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Tabelle1</vt:lpstr>
      <vt:lpstr>Tabelle2</vt:lpstr>
      <vt:lpstr>IE</vt:lpstr>
      <vt:lpstr>LC-A</vt:lpstr>
      <vt:lpstr>LC-D</vt:lpstr>
      <vt:lpstr>LC-A-Gini</vt:lpstr>
    </vt:vector>
  </TitlesOfParts>
  <Company>Jade Hochschule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Köster, Bernhard Johannes</dc:creator>
  <cp:lastModifiedBy>Köster, Bernhard Johannes</cp:lastModifiedBy>
  <dcterms:created xsi:type="dcterms:W3CDTF">2026-04-05T13:13:55Z</dcterms:created>
  <dcterms:modified xsi:type="dcterms:W3CDTF">2026-04-08T22:00:18Z</dcterms:modified>
</cp:coreProperties>
</file>