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1046\Nextcloud\2024SS\Statistik_A\Lecture\P\"/>
    </mc:Choice>
  </mc:AlternateContent>
  <xr:revisionPtr revIDLastSave="0" documentId="13_ncr:1_{BE01C74F-04AE-4195-9F29-03FAD4A9159E}" xr6:coauthVersionLast="47" xr6:coauthVersionMax="47" xr10:uidLastSave="{00000000-0000-0000-0000-000000000000}"/>
  <bookViews>
    <workbookView xWindow="5745" yWindow="1800" windowWidth="21600" windowHeight="11385" xr2:uid="{FC2744AA-46A4-4ABA-A954-55EF0268880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L11" i="1"/>
  <c r="L10" i="1"/>
  <c r="L9" i="1"/>
  <c r="L8" i="1"/>
  <c r="L7" i="1"/>
  <c r="G18" i="1"/>
  <c r="F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L6" i="1"/>
  <c r="M5" i="1"/>
  <c r="M4" i="1"/>
  <c r="M3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J5" i="1" s="1"/>
  <c r="L5" i="1" s="1"/>
  <c r="L4" i="1"/>
  <c r="J4" i="1"/>
  <c r="J3" i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L3" i="1" s="1"/>
  <c r="B3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<sst xmlns="http://schemas.openxmlformats.org/spreadsheetml/2006/main" count="22" uniqueCount="21">
  <si>
    <t>Größe</t>
  </si>
  <si>
    <t>Zufallsgenerator</t>
  </si>
  <si>
    <t>Daten</t>
  </si>
  <si>
    <t>summe</t>
  </si>
  <si>
    <t>xa</t>
  </si>
  <si>
    <t>xg</t>
  </si>
  <si>
    <t>1/x</t>
  </si>
  <si>
    <t>summe-x</t>
  </si>
  <si>
    <t>produkt-x</t>
  </si>
  <si>
    <t>summe-1/x</t>
  </si>
  <si>
    <t>xh</t>
  </si>
  <si>
    <t>x-aufsteigend</t>
  </si>
  <si>
    <t>xmed</t>
  </si>
  <si>
    <t>abs(xi-xa)</t>
  </si>
  <si>
    <t>(xi-xa)^2</t>
  </si>
  <si>
    <t>MAD</t>
  </si>
  <si>
    <t>sigmahat</t>
  </si>
  <si>
    <t>sigmahat^2</t>
  </si>
  <si>
    <t>sigma^2</t>
  </si>
  <si>
    <t>sigma</t>
  </si>
  <si>
    <t>VAK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</si>
</sst>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0" fillId="0" borderId="0" xfId="0" applyNumberFormat="1"/>
    <xf numFmtId="166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8B4B4-8A17-4D15-AAB9-92FA01612F71}">
  <dimension ref="A1:M18"/>
  <sheetViews>
    <sheetView tabSelected="1" topLeftCell="A2" zoomScale="130" zoomScaleNormal="130" workbookViewId="0">
      <selection activeCell="L3" sqref="L3"/>
    </sheetView>
  </sheetViews>
  <sheetFormatPr baseColWidth="10" defaultRowHeight="15" x14ac:dyDescent="0.25"/>
  <cols>
    <col min="4" max="4" width="11.5703125" bestFit="1" customWidth="1"/>
    <col min="5" max="5" width="8.140625" bestFit="1" customWidth="1"/>
    <col min="6" max="6" width="13" bestFit="1" customWidth="1"/>
    <col min="8" max="8" width="10.7109375" customWidth="1"/>
    <col min="10" max="11" width="11.5703125" bestFit="1" customWidth="1"/>
  </cols>
  <sheetData>
    <row r="1" spans="1:13" x14ac:dyDescent="0.25">
      <c r="B1" t="s">
        <v>1</v>
      </c>
      <c r="D1" t="s">
        <v>2</v>
      </c>
    </row>
    <row r="2" spans="1:13" x14ac:dyDescent="0.25">
      <c r="B2" t="s">
        <v>0</v>
      </c>
      <c r="D2" t="s">
        <v>0</v>
      </c>
      <c r="E2" t="s">
        <v>6</v>
      </c>
      <c r="F2" t="s">
        <v>13</v>
      </c>
      <c r="G2" t="s">
        <v>14</v>
      </c>
      <c r="H2" t="s">
        <v>11</v>
      </c>
    </row>
    <row r="3" spans="1:13" x14ac:dyDescent="0.25">
      <c r="A3">
        <v>1</v>
      </c>
      <c r="B3">
        <f ca="1">175+(0.5-RAND())*50</f>
        <v>160.44376359965872</v>
      </c>
      <c r="C3">
        <v>1</v>
      </c>
      <c r="D3" s="1">
        <v>159.37439981862099</v>
      </c>
      <c r="E3" s="3">
        <f>1/D3</f>
        <v>6.274533432835315E-3</v>
      </c>
      <c r="F3">
        <f>ABS(D3-$L$3)</f>
        <v>18.060662095458895</v>
      </c>
      <c r="G3" s="1">
        <f>(D3-$L$3)^2</f>
        <v>326.1875153263457</v>
      </c>
      <c r="H3" s="1">
        <v>150.4606708490663</v>
      </c>
      <c r="I3" s="1" t="s">
        <v>7</v>
      </c>
      <c r="J3" s="1">
        <f>SUM(D3:D17)</f>
        <v>2661.525928711198</v>
      </c>
      <c r="K3" s="1" t="s">
        <v>4</v>
      </c>
      <c r="L3" s="1">
        <f>J3/C17</f>
        <v>177.43506191407988</v>
      </c>
      <c r="M3" s="1">
        <f>AVERAGE(D3:D17)</f>
        <v>177.43506191407988</v>
      </c>
    </row>
    <row r="4" spans="1:13" x14ac:dyDescent="0.25">
      <c r="A4">
        <f>A3+1</f>
        <v>2</v>
      </c>
      <c r="B4">
        <f t="shared" ref="B4:B17" ca="1" si="0">175+(0.5-RAND())*50</f>
        <v>193.59922009316745</v>
      </c>
      <c r="C4">
        <f>C3+1</f>
        <v>2</v>
      </c>
      <c r="D4" s="1">
        <v>157.99102287463043</v>
      </c>
      <c r="E4" s="3">
        <f t="shared" ref="E4:E17" si="1">1/D4</f>
        <v>6.3294735473263149E-3</v>
      </c>
      <c r="F4">
        <f t="shared" ref="F4:F17" si="2">ABS(D4-$L$3)</f>
        <v>19.44403903944945</v>
      </c>
      <c r="G4" s="1">
        <f t="shared" ref="G4:G17" si="3">(D4-$L$3)^2</f>
        <v>378.0706541676343</v>
      </c>
      <c r="H4" s="1">
        <v>157.99102287463043</v>
      </c>
      <c r="I4" s="1" t="s">
        <v>8</v>
      </c>
      <c r="J4" s="2">
        <f>PRODUCT(D3:D17)</f>
        <v>5.1869294564791853E+33</v>
      </c>
      <c r="K4" s="1" t="s">
        <v>5</v>
      </c>
      <c r="L4" s="1">
        <f>J4^(1/C17)</f>
        <v>176.87265274348431</v>
      </c>
      <c r="M4" s="1">
        <f>GEOMEAN(D3:D17)</f>
        <v>176.87265274348425</v>
      </c>
    </row>
    <row r="5" spans="1:13" x14ac:dyDescent="0.25">
      <c r="A5">
        <f t="shared" ref="A5:C17" si="4">A4+1</f>
        <v>3</v>
      </c>
      <c r="B5">
        <f t="shared" ca="1" si="0"/>
        <v>164.80460513036286</v>
      </c>
      <c r="C5">
        <f t="shared" si="4"/>
        <v>3</v>
      </c>
      <c r="D5" s="1">
        <v>185.58726679567053</v>
      </c>
      <c r="E5" s="3">
        <f t="shared" si="1"/>
        <v>5.388300702229688E-3</v>
      </c>
      <c r="F5">
        <f t="shared" si="2"/>
        <v>8.1522048815906487</v>
      </c>
      <c r="G5" s="1">
        <f t="shared" si="3"/>
        <v>66.458444431430408</v>
      </c>
      <c r="H5" s="1">
        <v>159.37439981862099</v>
      </c>
      <c r="I5" s="1" t="s">
        <v>9</v>
      </c>
      <c r="J5" s="1">
        <f>SUM(E3:E17)</f>
        <v>8.5083176644430852E-2</v>
      </c>
      <c r="K5" s="1" t="s">
        <v>10</v>
      </c>
      <c r="L5" s="1">
        <f>1/J5*C17</f>
        <v>176.29807197592251</v>
      </c>
      <c r="M5" s="1">
        <f>HARMEAN(D3:D17)</f>
        <v>176.29807197592251</v>
      </c>
    </row>
    <row r="6" spans="1:13" x14ac:dyDescent="0.25">
      <c r="A6">
        <f t="shared" si="4"/>
        <v>4</v>
      </c>
      <c r="B6">
        <f t="shared" ca="1" si="0"/>
        <v>190.88910463473394</v>
      </c>
      <c r="C6">
        <f t="shared" si="4"/>
        <v>4</v>
      </c>
      <c r="D6" s="1">
        <v>196.14270833793836</v>
      </c>
      <c r="E6" s="3">
        <f t="shared" si="1"/>
        <v>5.0983287040019818E-3</v>
      </c>
      <c r="F6">
        <f t="shared" si="2"/>
        <v>18.707646423858478</v>
      </c>
      <c r="G6" s="1">
        <f t="shared" si="3"/>
        <v>349.97603472010491</v>
      </c>
      <c r="H6" s="1">
        <v>165.25763595485856</v>
      </c>
      <c r="I6" s="1"/>
      <c r="J6" s="1"/>
      <c r="K6" s="1" t="s">
        <v>12</v>
      </c>
      <c r="L6" s="1">
        <f>H10</f>
        <v>179.49011663707881</v>
      </c>
      <c r="M6" s="1"/>
    </row>
    <row r="7" spans="1:13" x14ac:dyDescent="0.25">
      <c r="A7">
        <f t="shared" si="4"/>
        <v>5</v>
      </c>
      <c r="B7">
        <f t="shared" ca="1" si="0"/>
        <v>171.64110616300579</v>
      </c>
      <c r="C7">
        <f t="shared" si="4"/>
        <v>5</v>
      </c>
      <c r="D7" s="1">
        <v>167.82758670123383</v>
      </c>
      <c r="E7" s="3">
        <f t="shared" si="1"/>
        <v>5.9584959758743183E-3</v>
      </c>
      <c r="F7">
        <f t="shared" si="2"/>
        <v>9.6074752128460545</v>
      </c>
      <c r="G7" s="1">
        <f t="shared" si="3"/>
        <v>92.303579965451334</v>
      </c>
      <c r="H7" s="1">
        <v>167.82758670123383</v>
      </c>
      <c r="K7" s="1" t="s">
        <v>15</v>
      </c>
      <c r="L7" s="1">
        <f>F18/C17</f>
        <v>11.501865782931931</v>
      </c>
      <c r="M7" s="1"/>
    </row>
    <row r="8" spans="1:13" x14ac:dyDescent="0.25">
      <c r="A8">
        <f t="shared" si="4"/>
        <v>6</v>
      </c>
      <c r="B8">
        <f t="shared" ca="1" si="0"/>
        <v>175.28854064996483</v>
      </c>
      <c r="C8">
        <f t="shared" si="4"/>
        <v>6</v>
      </c>
      <c r="D8" s="1">
        <v>179.49011663707881</v>
      </c>
      <c r="E8" s="3">
        <f t="shared" si="1"/>
        <v>5.5713374013899404E-3</v>
      </c>
      <c r="F8">
        <f t="shared" si="2"/>
        <v>2.055054722998932</v>
      </c>
      <c r="G8" s="1">
        <f t="shared" si="3"/>
        <v>4.2232499145202169</v>
      </c>
      <c r="H8" s="1">
        <v>178.17238455686424</v>
      </c>
      <c r="K8" s="1" t="s">
        <v>17</v>
      </c>
      <c r="L8" s="1">
        <f>G18/C17</f>
        <v>195.04748511235843</v>
      </c>
      <c r="M8" s="1"/>
    </row>
    <row r="9" spans="1:13" x14ac:dyDescent="0.25">
      <c r="A9">
        <f t="shared" si="4"/>
        <v>7</v>
      </c>
      <c r="B9">
        <f t="shared" ca="1" si="0"/>
        <v>182.59391555664831</v>
      </c>
      <c r="C9">
        <f t="shared" si="4"/>
        <v>7</v>
      </c>
      <c r="D9" s="1">
        <v>178.17238455686424</v>
      </c>
      <c r="E9" s="3">
        <f t="shared" si="1"/>
        <v>5.6125420473386945E-3</v>
      </c>
      <c r="F9">
        <f t="shared" si="2"/>
        <v>0.73732264278436332</v>
      </c>
      <c r="G9" s="1">
        <f t="shared" si="3"/>
        <v>0.54364467956251783</v>
      </c>
      <c r="H9" s="1">
        <v>179.45239720623599</v>
      </c>
      <c r="K9" s="1" t="s">
        <v>18</v>
      </c>
      <c r="L9" s="1">
        <f>G18/(C17-1)</f>
        <v>208.97944833466974</v>
      </c>
      <c r="M9" s="1"/>
    </row>
    <row r="10" spans="1:13" x14ac:dyDescent="0.25">
      <c r="A10">
        <f t="shared" si="4"/>
        <v>8</v>
      </c>
      <c r="B10">
        <f t="shared" ca="1" si="0"/>
        <v>157.63940723606748</v>
      </c>
      <c r="C10">
        <f t="shared" si="4"/>
        <v>8</v>
      </c>
      <c r="D10" s="1">
        <v>194.14189453396037</v>
      </c>
      <c r="E10" s="3">
        <f t="shared" si="1"/>
        <v>5.1508717497607114E-3</v>
      </c>
      <c r="F10">
        <f t="shared" si="2"/>
        <v>16.706832619880487</v>
      </c>
      <c r="G10" s="1">
        <f t="shared" si="3"/>
        <v>279.11825618870267</v>
      </c>
      <c r="H10" s="1">
        <v>179.49011663707881</v>
      </c>
      <c r="K10" s="1" t="s">
        <v>16</v>
      </c>
      <c r="L10" s="1">
        <f>SQRT(L8)</f>
        <v>13.965940180036517</v>
      </c>
      <c r="M10" s="1"/>
    </row>
    <row r="11" spans="1:13" x14ac:dyDescent="0.25">
      <c r="A11">
        <f t="shared" si="4"/>
        <v>9</v>
      </c>
      <c r="B11">
        <f t="shared" ca="1" si="0"/>
        <v>158.65445847766776</v>
      </c>
      <c r="C11">
        <f t="shared" si="4"/>
        <v>9</v>
      </c>
      <c r="D11" s="1">
        <v>186.7844677465859</v>
      </c>
      <c r="E11" s="3">
        <f t="shared" si="1"/>
        <v>5.3537642185361974E-3</v>
      </c>
      <c r="F11">
        <f t="shared" si="2"/>
        <v>9.3494058325060223</v>
      </c>
      <c r="G11" s="1">
        <f t="shared" si="3"/>
        <v>87.411389420897635</v>
      </c>
      <c r="H11" s="1">
        <v>180.05384257525765</v>
      </c>
      <c r="K11" s="1" t="s">
        <v>19</v>
      </c>
      <c r="L11" s="1">
        <f>SQRT(L9)</f>
        <v>14.456121483118137</v>
      </c>
      <c r="M11" s="1"/>
    </row>
    <row r="12" spans="1:13" x14ac:dyDescent="0.25">
      <c r="A12">
        <f t="shared" si="4"/>
        <v>10</v>
      </c>
      <c r="B12">
        <f t="shared" ca="1" si="0"/>
        <v>199.03609642206848</v>
      </c>
      <c r="C12">
        <f t="shared" si="4"/>
        <v>10</v>
      </c>
      <c r="D12" s="1">
        <v>179.45239720623599</v>
      </c>
      <c r="E12" s="3">
        <f t="shared" si="1"/>
        <v>5.5725084510893893E-3</v>
      </c>
      <c r="F12">
        <f t="shared" si="2"/>
        <v>2.0173352921561047</v>
      </c>
      <c r="G12" s="1">
        <f t="shared" si="3"/>
        <v>4.0696416809785561</v>
      </c>
      <c r="H12" s="1">
        <v>182.69163579254428</v>
      </c>
      <c r="K12" s="1" t="s">
        <v>20</v>
      </c>
      <c r="L12" s="3">
        <f>L10/L3</f>
        <v>7.8710149106828178E-2</v>
      </c>
      <c r="M12" s="1"/>
    </row>
    <row r="13" spans="1:13" x14ac:dyDescent="0.25">
      <c r="A13">
        <f t="shared" si="4"/>
        <v>11</v>
      </c>
      <c r="B13">
        <f t="shared" ca="1" si="0"/>
        <v>159.57757645416811</v>
      </c>
      <c r="C13">
        <f t="shared" si="4"/>
        <v>11</v>
      </c>
      <c r="D13" s="1">
        <v>150.4606708490663</v>
      </c>
      <c r="E13" s="3">
        <f t="shared" si="1"/>
        <v>6.6462550934864827E-3</v>
      </c>
      <c r="F13">
        <f t="shared" si="2"/>
        <v>26.974391065013577</v>
      </c>
      <c r="G13" s="1">
        <f t="shared" si="3"/>
        <v>727.61777332828433</v>
      </c>
      <c r="H13" s="1">
        <v>185.58726679567053</v>
      </c>
      <c r="I13" s="1"/>
      <c r="J13" s="1"/>
      <c r="K13" s="1"/>
      <c r="L13" s="1"/>
      <c r="M13" s="1"/>
    </row>
    <row r="14" spans="1:13" x14ac:dyDescent="0.25">
      <c r="A14">
        <f t="shared" si="4"/>
        <v>12</v>
      </c>
      <c r="B14">
        <f t="shared" ca="1" si="0"/>
        <v>182.18581635932452</v>
      </c>
      <c r="C14">
        <f t="shared" si="4"/>
        <v>12</v>
      </c>
      <c r="D14" s="1">
        <v>198.09789833065236</v>
      </c>
      <c r="E14" s="3">
        <f t="shared" si="1"/>
        <v>5.048009132993748E-3</v>
      </c>
      <c r="F14">
        <f t="shared" si="2"/>
        <v>20.662836416572475</v>
      </c>
      <c r="G14" s="1">
        <f t="shared" si="3"/>
        <v>426.95280877803361</v>
      </c>
      <c r="H14" s="1">
        <v>186.7844677465859</v>
      </c>
      <c r="I14" s="1"/>
      <c r="J14" s="1"/>
      <c r="K14" s="1"/>
      <c r="L14" s="1"/>
      <c r="M14" s="1"/>
    </row>
    <row r="15" spans="1:13" x14ac:dyDescent="0.25">
      <c r="A15">
        <f t="shared" si="4"/>
        <v>13</v>
      </c>
      <c r="B15">
        <f t="shared" ca="1" si="0"/>
        <v>179.19727893740139</v>
      </c>
      <c r="C15">
        <f t="shared" si="4"/>
        <v>13</v>
      </c>
      <c r="D15" s="1">
        <v>182.69163579254428</v>
      </c>
      <c r="E15" s="3">
        <f t="shared" si="1"/>
        <v>5.4737043415362006E-3</v>
      </c>
      <c r="F15">
        <f t="shared" si="2"/>
        <v>5.2565738784643941</v>
      </c>
      <c r="G15" s="1">
        <f t="shared" si="3"/>
        <v>27.631568939754203</v>
      </c>
      <c r="H15" s="1">
        <v>194.14189453396037</v>
      </c>
      <c r="I15" s="1"/>
      <c r="J15" s="1"/>
      <c r="K15" s="1"/>
      <c r="L15" s="1"/>
      <c r="M15" s="1"/>
    </row>
    <row r="16" spans="1:13" x14ac:dyDescent="0.25">
      <c r="A16">
        <f t="shared" si="4"/>
        <v>14</v>
      </c>
      <c r="B16">
        <f t="shared" ca="1" si="0"/>
        <v>159.3724608036232</v>
      </c>
      <c r="C16">
        <f t="shared" si="4"/>
        <v>14</v>
      </c>
      <c r="D16" s="1">
        <v>165.25763595485856</v>
      </c>
      <c r="E16" s="3">
        <f t="shared" si="1"/>
        <v>6.0511576014143035E-3</v>
      </c>
      <c r="F16">
        <f t="shared" si="2"/>
        <v>12.177425959221324</v>
      </c>
      <c r="G16" s="1">
        <f t="shared" si="3"/>
        <v>148.28970299231739</v>
      </c>
      <c r="H16" s="1">
        <v>196.14270833793836</v>
      </c>
      <c r="I16" s="1"/>
      <c r="J16" s="1"/>
      <c r="K16" s="1"/>
      <c r="L16" s="1"/>
      <c r="M16" s="1"/>
    </row>
    <row r="17" spans="1:13" x14ac:dyDescent="0.25">
      <c r="A17">
        <f t="shared" si="4"/>
        <v>15</v>
      </c>
      <c r="B17">
        <f t="shared" ca="1" si="0"/>
        <v>183.43501440312556</v>
      </c>
      <c r="C17">
        <f t="shared" si="4"/>
        <v>15</v>
      </c>
      <c r="D17" s="1">
        <v>180.05384257525765</v>
      </c>
      <c r="E17" s="3">
        <f t="shared" si="1"/>
        <v>5.5538942446175616E-3</v>
      </c>
      <c r="F17">
        <f t="shared" si="2"/>
        <v>2.618780661177766</v>
      </c>
      <c r="G17" s="1">
        <f t="shared" si="3"/>
        <v>6.8580121513586567</v>
      </c>
      <c r="H17" s="1">
        <v>198.09789833065236</v>
      </c>
      <c r="I17" s="1"/>
      <c r="J17" s="1"/>
      <c r="K17" s="1"/>
      <c r="L17" s="1"/>
      <c r="M17" s="1"/>
    </row>
    <row r="18" spans="1:13" x14ac:dyDescent="0.25">
      <c r="E18" t="s">
        <v>3</v>
      </c>
      <c r="F18">
        <f>SUM(F3:F17)</f>
        <v>172.52798674397897</v>
      </c>
      <c r="G18">
        <f>SUM(G3:G17)</f>
        <v>2925.7122766853763</v>
      </c>
    </row>
  </sheetData>
  <sortState xmlns:xlrd2="http://schemas.microsoft.com/office/spreadsheetml/2017/richdata2" ref="H3:H17">
    <sortCondition ref="H3:H17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Köster, Bernhard Johannes</dc:creator>
  <cp:lastModifiedBy>Köster, Bernhard Johannes</cp:lastModifiedBy>
  <dcterms:created xsi:type="dcterms:W3CDTF">2024-03-13T07:28:53Z</dcterms:created>
  <dcterms:modified xsi:type="dcterms:W3CDTF">2024-03-13T08:10:08Z</dcterms:modified>
</cp:coreProperties>
</file>