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k\Jade\Vorlesungen\2023SS\StatistikA\Vorlesung\P\"/>
    </mc:Choice>
  </mc:AlternateContent>
  <xr:revisionPtr revIDLastSave="0" documentId="8_{0949A3FA-C6CB-4735-9455-950DBC4A6192}" xr6:coauthVersionLast="47" xr6:coauthVersionMax="47" xr10:uidLastSave="{00000000-0000-0000-0000-000000000000}"/>
  <bookViews>
    <workbookView xWindow="2440" yWindow="1180" windowWidth="16040" windowHeight="8720" xr2:uid="{A98192DD-73B3-420C-A90C-6DC363A51B98}"/>
  </bookViews>
  <sheets>
    <sheet name="Tabelle1" sheetId="1" r:id="rId1"/>
  </sheets>
  <definedNames>
    <definedName name="_xlnm._FilterDatabase" localSheetId="0" hidden="1">Tabelle1!#REF!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I9" i="1"/>
  <c r="I8" i="1"/>
  <c r="F14" i="1"/>
  <c r="F13" i="1"/>
  <c r="G13" i="1"/>
  <c r="G11" i="1"/>
  <c r="G10" i="1"/>
  <c r="G9" i="1"/>
  <c r="G6" i="1"/>
  <c r="G5" i="1"/>
  <c r="F7" i="1"/>
  <c r="F3" i="1"/>
  <c r="D12" i="1"/>
  <c r="C12" i="1"/>
  <c r="C11" i="1"/>
  <c r="C10" i="1"/>
  <c r="C9" i="1"/>
  <c r="C8" i="1"/>
  <c r="C7" i="1"/>
  <c r="C6" i="1"/>
  <c r="C5" i="1"/>
  <c r="C4" i="1"/>
  <c r="C3" i="1"/>
  <c r="C2" i="1"/>
  <c r="A2" i="1"/>
</calcChain>
</file>

<file path=xl/sharedStrings.xml><?xml version="1.0" encoding="utf-8"?>
<sst xmlns="http://schemas.openxmlformats.org/spreadsheetml/2006/main" count="9" uniqueCount="9">
  <si>
    <t>x</t>
  </si>
  <si>
    <t>xbar</t>
  </si>
  <si>
    <t>(x-xbar)^2</t>
  </si>
  <si>
    <t>sigmahat</t>
  </si>
  <si>
    <t>sigmahat^2</t>
  </si>
  <si>
    <t>Chi^2(0,5%;119)</t>
  </si>
  <si>
    <t>Chi^2(99,5%;119)</t>
  </si>
  <si>
    <t>Theta-a</t>
  </si>
  <si>
    <t>Theta-b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</si>
</sst>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F9C2-BCCC-442D-8129-135599D38AAA}">
  <dimension ref="A1:K14"/>
  <sheetViews>
    <sheetView tabSelected="1" topLeftCell="A2" workbookViewId="0">
      <selection activeCell="K14" sqref="K14"/>
    </sheetView>
  </sheetViews>
  <sheetFormatPr baseColWidth="10" defaultRowHeight="14.5" x14ac:dyDescent="0.35"/>
  <sheetData>
    <row r="1" spans="1:11" x14ac:dyDescent="0.35">
      <c r="A1" t="s">
        <v>1</v>
      </c>
      <c r="B1" t="s">
        <v>0</v>
      </c>
      <c r="C1" t="s">
        <v>2</v>
      </c>
    </row>
    <row r="2" spans="1:11" x14ac:dyDescent="0.35">
      <c r="A2">
        <f>AVERAGE(B2:B10)</f>
        <v>184.8</v>
      </c>
      <c r="B2">
        <v>184.2</v>
      </c>
      <c r="C2">
        <f>(B2-$A$2)^2</f>
        <v>0.3600000000000273</v>
      </c>
    </row>
    <row r="3" spans="1:11" x14ac:dyDescent="0.35">
      <c r="B3">
        <v>182.6</v>
      </c>
      <c r="C3">
        <f t="shared" ref="C3:C10" si="0">(B3-$A$2)^2</f>
        <v>4.8400000000000754</v>
      </c>
      <c r="F3">
        <f>SQRT(3)/3</f>
        <v>0.57735026918962573</v>
      </c>
    </row>
    <row r="4" spans="1:11" x14ac:dyDescent="0.35">
      <c r="B4">
        <v>185.3</v>
      </c>
      <c r="C4">
        <f t="shared" si="0"/>
        <v>0.25</v>
      </c>
    </row>
    <row r="5" spans="1:11" x14ac:dyDescent="0.35">
      <c r="B5">
        <v>184.5</v>
      </c>
      <c r="C5">
        <f t="shared" si="0"/>
        <v>9.0000000000006825E-2</v>
      </c>
      <c r="F5">
        <v>21840</v>
      </c>
      <c r="G5">
        <f>F5^2</f>
        <v>476985600</v>
      </c>
      <c r="H5">
        <v>4868856</v>
      </c>
    </row>
    <row r="6" spans="1:11" x14ac:dyDescent="0.35">
      <c r="B6">
        <v>186.2</v>
      </c>
      <c r="C6">
        <f t="shared" si="0"/>
        <v>1.9599999999999362</v>
      </c>
      <c r="F6">
        <v>120</v>
      </c>
      <c r="G6">
        <f>G5/F6</f>
        <v>3974880</v>
      </c>
    </row>
    <row r="7" spans="1:11" x14ac:dyDescent="0.35">
      <c r="B7">
        <v>183.9</v>
      </c>
      <c r="C7">
        <f t="shared" si="0"/>
        <v>0.81000000000001027</v>
      </c>
      <c r="F7">
        <f>F5/F6</f>
        <v>182</v>
      </c>
    </row>
    <row r="8" spans="1:11" x14ac:dyDescent="0.35">
      <c r="B8">
        <v>185</v>
      </c>
      <c r="C8">
        <f t="shared" si="0"/>
        <v>3.9999999999995456E-2</v>
      </c>
      <c r="I8">
        <f>_xlfn.CHISQ.INV(0.005,119)</f>
        <v>83.018154610003322</v>
      </c>
      <c r="J8" t="s">
        <v>5</v>
      </c>
    </row>
    <row r="9" spans="1:11" x14ac:dyDescent="0.35">
      <c r="B9">
        <v>187.1</v>
      </c>
      <c r="C9">
        <f t="shared" si="0"/>
        <v>5.2899999999999219</v>
      </c>
      <c r="F9" t="s">
        <v>4</v>
      </c>
      <c r="G9">
        <f>(1/(F6-1))*(H5-G6)</f>
        <v>7512.4033613445372</v>
      </c>
      <c r="I9">
        <f>_xlfn.CHISQ.INV(0.995,119)</f>
        <v>162.4814878845375</v>
      </c>
      <c r="J9" t="s">
        <v>6</v>
      </c>
    </row>
    <row r="10" spans="1:11" x14ac:dyDescent="0.35">
      <c r="B10">
        <v>184.4</v>
      </c>
      <c r="C10">
        <f t="shared" si="0"/>
        <v>0.16000000000000456</v>
      </c>
      <c r="G10">
        <f>G9/120</f>
        <v>62.603361344537809</v>
      </c>
    </row>
    <row r="11" spans="1:11" x14ac:dyDescent="0.35">
      <c r="C11">
        <f>SUM(C2:C10)</f>
        <v>13.799999999999976</v>
      </c>
      <c r="G11">
        <f>SQRT(G10)</f>
        <v>7.9122285953161011</v>
      </c>
      <c r="J11" t="s">
        <v>7</v>
      </c>
      <c r="K11">
        <f>(F6-1)*G9/I9</f>
        <v>5502.0175629809382</v>
      </c>
    </row>
    <row r="12" spans="1:11" x14ac:dyDescent="0.35">
      <c r="B12" t="s">
        <v>3</v>
      </c>
      <c r="C12">
        <f>C11/(9-1)</f>
        <v>1.724999999999997</v>
      </c>
      <c r="D12">
        <f>_xlfn.VAR.S(B2:B10)</f>
        <v>1.724999999999997</v>
      </c>
      <c r="G12">
        <v>2.58</v>
      </c>
      <c r="J12" t="s">
        <v>8</v>
      </c>
      <c r="K12">
        <f>(F6-1)*G9/I8</f>
        <v>10768.439797290794</v>
      </c>
    </row>
    <row r="13" spans="1:11" x14ac:dyDescent="0.35">
      <c r="F13">
        <f>F5/F6</f>
        <v>182</v>
      </c>
      <c r="G13">
        <f>G12*G11</f>
        <v>20.413549775915541</v>
      </c>
      <c r="K13">
        <f>SQRT(K11)</f>
        <v>74.175586030586487</v>
      </c>
    </row>
    <row r="14" spans="1:11" x14ac:dyDescent="0.35">
      <c r="F14">
        <f>SQRT(G9)</f>
        <v>86.674121635840862</v>
      </c>
      <c r="K14">
        <f>SQRT(K12)</f>
        <v>103.77109326440959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2023-04-20T08:45:47Z</dcterms:created>
  <dcterms:modified xsi:type="dcterms:W3CDTF">2023-04-20T09:54:48Z</dcterms:modified>
</cp:coreProperties>
</file>