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Winter2025\Makro_Macro\Vorlesung\Uebungen\"/>
    </mc:Choice>
  </mc:AlternateContent>
  <xr:revisionPtr revIDLastSave="0" documentId="8_{0F7070DF-0DBD-4BF3-AB70-540C520988D2}" xr6:coauthVersionLast="47" xr6:coauthVersionMax="47" xr10:uidLastSave="{00000000-0000-0000-0000-000000000000}"/>
  <bookViews>
    <workbookView xWindow="6150" yWindow="2685" windowWidth="21720" windowHeight="12390" activeTab="3" xr2:uid="{79646262-8A5F-45FB-83DD-7A33425EC7CC}"/>
  </bookViews>
  <sheets>
    <sheet name="Daten" sheetId="1" r:id="rId1"/>
    <sheet name="AufgabeA" sheetId="2" r:id="rId2"/>
    <sheet name="AufgabeB" sheetId="3" r:id="rId3"/>
    <sheet name="Aufgabe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4" l="1"/>
  <c r="E19" i="4"/>
  <c r="G18" i="4"/>
  <c r="E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O14" i="3"/>
  <c r="O13" i="3"/>
  <c r="O12" i="3"/>
  <c r="N12" i="3"/>
  <c r="N11" i="3"/>
  <c r="O11" i="3" s="1"/>
  <c r="N10" i="3"/>
  <c r="O10" i="3" s="1"/>
  <c r="N9" i="3"/>
  <c r="O9" i="3" s="1"/>
  <c r="N8" i="3"/>
  <c r="O8" i="3" s="1"/>
  <c r="O7" i="3"/>
  <c r="N7" i="3"/>
  <c r="O6" i="3"/>
  <c r="N6" i="3"/>
  <c r="N5" i="3"/>
  <c r="O5" i="3" s="1"/>
  <c r="N4" i="3"/>
  <c r="O4" i="3" s="1"/>
  <c r="O3" i="3"/>
  <c r="N3" i="3"/>
  <c r="I12" i="3"/>
  <c r="I11" i="3"/>
  <c r="I10" i="3"/>
  <c r="I9" i="3"/>
  <c r="I8" i="3"/>
  <c r="I7" i="3"/>
  <c r="I6" i="3"/>
  <c r="I5" i="3"/>
  <c r="I4" i="3"/>
  <c r="I3" i="3"/>
  <c r="I2" i="3"/>
  <c r="J4" i="3"/>
  <c r="J5" i="3" s="1"/>
  <c r="J6" i="3" s="1"/>
  <c r="J7" i="3" s="1"/>
  <c r="J8" i="3" s="1"/>
  <c r="J9" i="3" s="1"/>
  <c r="J10" i="3" s="1"/>
  <c r="J11" i="3" s="1"/>
  <c r="J12" i="3" s="1"/>
  <c r="J3" i="3"/>
  <c r="K4" i="3"/>
  <c r="K5" i="3" s="1"/>
  <c r="K6" i="3" s="1"/>
  <c r="K7" i="3" s="1"/>
  <c r="K8" i="3" s="1"/>
  <c r="K9" i="3" s="1"/>
  <c r="K10" i="3" s="1"/>
  <c r="K11" i="3" s="1"/>
  <c r="K12" i="3" s="1"/>
  <c r="K3" i="3"/>
  <c r="H4" i="3"/>
  <c r="H5" i="3" s="1"/>
  <c r="H6" i="3" s="1"/>
  <c r="H7" i="3" s="1"/>
  <c r="H8" i="3" s="1"/>
  <c r="H9" i="3" s="1"/>
  <c r="H10" i="3" s="1"/>
  <c r="H11" i="3" s="1"/>
  <c r="H12" i="3" s="1"/>
  <c r="H3" i="3"/>
  <c r="C14" i="3"/>
  <c r="C13" i="3"/>
  <c r="G12" i="3"/>
  <c r="G11" i="3"/>
  <c r="G10" i="3"/>
  <c r="G13" i="3" s="1"/>
  <c r="G14" i="3" s="1"/>
  <c r="G9" i="3"/>
  <c r="G8" i="3"/>
  <c r="G7" i="3"/>
  <c r="G6" i="3"/>
  <c r="G5" i="3"/>
  <c r="G4" i="3"/>
  <c r="G3" i="3"/>
  <c r="C12" i="3"/>
  <c r="C11" i="3"/>
  <c r="C10" i="3"/>
  <c r="C9" i="3"/>
  <c r="C8" i="3"/>
  <c r="C7" i="3"/>
  <c r="C6" i="3"/>
  <c r="C5" i="3"/>
  <c r="C4" i="3"/>
  <c r="C3" i="3"/>
  <c r="G21" i="2"/>
  <c r="G11" i="2"/>
  <c r="E23" i="2"/>
  <c r="E20" i="2"/>
  <c r="E12" i="2"/>
  <c r="G12" i="2" s="1"/>
  <c r="E11" i="2"/>
  <c r="D17" i="2"/>
  <c r="E17" i="2" s="1"/>
  <c r="D16" i="2"/>
  <c r="E16" i="2" s="1"/>
  <c r="D15" i="2"/>
  <c r="E15" i="2" s="1"/>
  <c r="D14" i="2"/>
  <c r="E14" i="2" s="1"/>
  <c r="G14" i="2" s="1"/>
  <c r="D13" i="2"/>
  <c r="E13" i="2" s="1"/>
  <c r="G13" i="2" s="1"/>
  <c r="D12" i="2"/>
  <c r="D11" i="2"/>
  <c r="D10" i="2"/>
  <c r="E10" i="2" s="1"/>
  <c r="G10" i="2" s="1"/>
  <c r="D9" i="2"/>
  <c r="E9" i="2" s="1"/>
  <c r="G9" i="2" s="1"/>
  <c r="D8" i="2"/>
  <c r="E8" i="2" s="1"/>
  <c r="G8" i="2" s="1"/>
  <c r="D7" i="2"/>
  <c r="E7" i="2" s="1"/>
  <c r="G7" i="2" s="1"/>
  <c r="D6" i="2"/>
  <c r="E6" i="2" s="1"/>
  <c r="G6" i="2" s="1"/>
  <c r="D5" i="2"/>
  <c r="E5" i="2" s="1"/>
  <c r="G5" i="2" s="1"/>
  <c r="G18" i="2" s="1"/>
  <c r="D4" i="2"/>
  <c r="E4" i="2" s="1"/>
  <c r="E18" i="2" l="1"/>
  <c r="E21" i="2" s="1"/>
  <c r="E19" i="2"/>
  <c r="E22" i="2" s="1"/>
</calcChain>
</file>

<file path=xl/sharedStrings.xml><?xml version="1.0" encoding="utf-8"?>
<sst xmlns="http://schemas.openxmlformats.org/spreadsheetml/2006/main" count="34" uniqueCount="23">
  <si>
    <t>GDP, current prices (Billions of U.S. dollars)</t>
  </si>
  <si>
    <t>Australia</t>
  </si>
  <si>
    <t>Nominales BIP</t>
  </si>
  <si>
    <t>Mrd. US-Dollar</t>
  </si>
  <si>
    <t>WR</t>
  </si>
  <si>
    <t>WF</t>
  </si>
  <si>
    <t>WR-2008-2022</t>
  </si>
  <si>
    <t>WR-2009-2019</t>
  </si>
  <si>
    <t>Real GDP growth (Annual percent change)</t>
  </si>
  <si>
    <t>WR-Real-GDP-%</t>
  </si>
  <si>
    <t>Inflation-%</t>
  </si>
  <si>
    <t>D-WR</t>
  </si>
  <si>
    <t>BIP-Deflator</t>
  </si>
  <si>
    <t>Index-BIP-nom</t>
  </si>
  <si>
    <t>BIPnom-Index</t>
  </si>
  <si>
    <t>BIPreal-Index</t>
  </si>
  <si>
    <t>WF-BIP-nom</t>
  </si>
  <si>
    <t>WF-BIP-Def</t>
  </si>
  <si>
    <t>WR-BIP-Def</t>
  </si>
  <si>
    <t>Inflation rate, average consumer prices (Annual percent change)</t>
  </si>
  <si>
    <t>Population (Millions of people)</t>
  </si>
  <si>
    <t>POP-Mill.</t>
  </si>
  <si>
    <t>WR-BIPreal-%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</si>
</sst>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1B46-8430-4582-9E2F-20983D3B0B92}">
  <dimension ref="A1:O52"/>
  <sheetViews>
    <sheetView topLeftCell="A23" workbookViewId="0">
      <selection activeCell="G30" sqref="G30:G45"/>
    </sheetView>
  </sheetViews>
  <sheetFormatPr baseColWidth="10" defaultRowHeight="15" x14ac:dyDescent="0.25"/>
  <sheetData>
    <row r="1" spans="1:15" x14ac:dyDescent="0.25">
      <c r="A1" t="s">
        <v>0</v>
      </c>
      <c r="C1" t="s">
        <v>1</v>
      </c>
      <c r="E1" t="s">
        <v>8</v>
      </c>
      <c r="G1" t="s">
        <v>1</v>
      </c>
      <c r="I1" t="s">
        <v>19</v>
      </c>
      <c r="K1" t="s">
        <v>1</v>
      </c>
      <c r="M1" t="s">
        <v>20</v>
      </c>
      <c r="O1" t="s">
        <v>1</v>
      </c>
    </row>
    <row r="2" spans="1:15" x14ac:dyDescent="0.25">
      <c r="A2">
        <v>1980</v>
      </c>
      <c r="C2">
        <v>162.92500000000001</v>
      </c>
      <c r="E2">
        <v>1980</v>
      </c>
      <c r="G2">
        <v>2.9</v>
      </c>
      <c r="I2">
        <v>1980</v>
      </c>
      <c r="K2">
        <v>10.1</v>
      </c>
      <c r="M2">
        <v>1980</v>
      </c>
      <c r="O2">
        <v>14.802</v>
      </c>
    </row>
    <row r="3" spans="1:15" x14ac:dyDescent="0.25">
      <c r="A3">
        <v>1981</v>
      </c>
      <c r="C3">
        <v>188.411</v>
      </c>
      <c r="E3">
        <v>1981</v>
      </c>
      <c r="G3">
        <v>4.0999999999999996</v>
      </c>
      <c r="I3">
        <v>1981</v>
      </c>
      <c r="K3">
        <v>9.5</v>
      </c>
      <c r="M3">
        <v>1981</v>
      </c>
      <c r="O3">
        <v>15.039</v>
      </c>
    </row>
    <row r="4" spans="1:15" x14ac:dyDescent="0.25">
      <c r="A4">
        <v>1982</v>
      </c>
      <c r="C4">
        <v>187.05</v>
      </c>
      <c r="E4">
        <v>1982</v>
      </c>
      <c r="G4">
        <v>0.1</v>
      </c>
      <c r="I4">
        <v>1982</v>
      </c>
      <c r="K4">
        <v>11.4</v>
      </c>
      <c r="M4">
        <v>1982</v>
      </c>
      <c r="O4">
        <v>15.289</v>
      </c>
    </row>
    <row r="5" spans="1:15" x14ac:dyDescent="0.25">
      <c r="A5">
        <v>1983</v>
      </c>
      <c r="C5">
        <v>179.47900000000001</v>
      </c>
      <c r="E5">
        <v>1983</v>
      </c>
      <c r="G5">
        <v>-0.5</v>
      </c>
      <c r="I5">
        <v>1983</v>
      </c>
      <c r="K5">
        <v>10</v>
      </c>
      <c r="M5">
        <v>1983</v>
      </c>
      <c r="O5">
        <v>15.483000000000001</v>
      </c>
    </row>
    <row r="6" spans="1:15" x14ac:dyDescent="0.25">
      <c r="A6">
        <v>1984</v>
      </c>
      <c r="C6">
        <v>197.137</v>
      </c>
      <c r="E6">
        <v>1984</v>
      </c>
      <c r="G6">
        <v>6.3</v>
      </c>
      <c r="I6">
        <v>1984</v>
      </c>
      <c r="K6">
        <v>4</v>
      </c>
      <c r="M6">
        <v>1984</v>
      </c>
      <c r="O6">
        <v>15.677</v>
      </c>
    </row>
    <row r="7" spans="1:15" x14ac:dyDescent="0.25">
      <c r="A7">
        <v>1985</v>
      </c>
      <c r="C7">
        <v>174.386</v>
      </c>
      <c r="E7">
        <v>1985</v>
      </c>
      <c r="G7">
        <v>5.5</v>
      </c>
      <c r="I7">
        <v>1985</v>
      </c>
      <c r="K7">
        <v>6.7</v>
      </c>
      <c r="M7">
        <v>1985</v>
      </c>
      <c r="O7">
        <v>15.901</v>
      </c>
    </row>
    <row r="8" spans="1:15" x14ac:dyDescent="0.25">
      <c r="A8">
        <v>1986</v>
      </c>
      <c r="C8">
        <v>181.47800000000001</v>
      </c>
      <c r="E8">
        <v>1986</v>
      </c>
      <c r="G8">
        <v>2.4</v>
      </c>
      <c r="I8">
        <v>1986</v>
      </c>
      <c r="K8">
        <v>9.1</v>
      </c>
      <c r="M8">
        <v>1986</v>
      </c>
      <c r="O8">
        <v>16.138999999999999</v>
      </c>
    </row>
    <row r="9" spans="1:15" x14ac:dyDescent="0.25">
      <c r="A9">
        <v>1987</v>
      </c>
      <c r="C9">
        <v>213.101</v>
      </c>
      <c r="E9">
        <v>1987</v>
      </c>
      <c r="G9">
        <v>4.9000000000000004</v>
      </c>
      <c r="I9">
        <v>1987</v>
      </c>
      <c r="K9">
        <v>8.5</v>
      </c>
      <c r="M9">
        <v>1987</v>
      </c>
      <c r="O9">
        <v>16.395</v>
      </c>
    </row>
    <row r="10" spans="1:15" x14ac:dyDescent="0.25">
      <c r="A10">
        <v>1988</v>
      </c>
      <c r="C10">
        <v>271.08999999999997</v>
      </c>
      <c r="E10">
        <v>1988</v>
      </c>
      <c r="G10">
        <v>4.3</v>
      </c>
      <c r="I10">
        <v>1988</v>
      </c>
      <c r="K10">
        <v>7.3</v>
      </c>
      <c r="M10">
        <v>1988</v>
      </c>
      <c r="O10">
        <v>16.687000000000001</v>
      </c>
    </row>
    <row r="11" spans="1:15" x14ac:dyDescent="0.25">
      <c r="A11">
        <v>1989</v>
      </c>
      <c r="C11">
        <v>308.40199999999999</v>
      </c>
      <c r="E11">
        <v>1989</v>
      </c>
      <c r="G11">
        <v>4.5999999999999996</v>
      </c>
      <c r="I11">
        <v>1989</v>
      </c>
      <c r="K11">
        <v>7.6</v>
      </c>
      <c r="M11">
        <v>1989</v>
      </c>
      <c r="O11">
        <v>16.937000000000001</v>
      </c>
    </row>
    <row r="12" spans="1:15" x14ac:dyDescent="0.25">
      <c r="A12">
        <v>1990</v>
      </c>
      <c r="C12">
        <v>324.12799999999999</v>
      </c>
      <c r="E12">
        <v>1990</v>
      </c>
      <c r="G12">
        <v>1.5</v>
      </c>
      <c r="I12">
        <v>1990</v>
      </c>
      <c r="K12">
        <v>7.2</v>
      </c>
      <c r="M12">
        <v>1990</v>
      </c>
      <c r="O12">
        <v>17.170000000000002</v>
      </c>
    </row>
    <row r="13" spans="1:15" x14ac:dyDescent="0.25">
      <c r="A13">
        <v>1991</v>
      </c>
      <c r="C13">
        <v>324.43700000000001</v>
      </c>
      <c r="E13">
        <v>1991</v>
      </c>
      <c r="G13">
        <v>-1</v>
      </c>
      <c r="I13">
        <v>1991</v>
      </c>
      <c r="K13">
        <v>3.3</v>
      </c>
      <c r="M13">
        <v>1991</v>
      </c>
      <c r="O13">
        <v>17.379000000000001</v>
      </c>
    </row>
    <row r="14" spans="1:15" x14ac:dyDescent="0.25">
      <c r="A14">
        <v>1992</v>
      </c>
      <c r="C14">
        <v>318.005</v>
      </c>
      <c r="E14">
        <v>1992</v>
      </c>
      <c r="G14">
        <v>2.6</v>
      </c>
      <c r="I14">
        <v>1992</v>
      </c>
      <c r="K14">
        <v>1</v>
      </c>
      <c r="M14">
        <v>1992</v>
      </c>
      <c r="O14">
        <v>17.556999999999999</v>
      </c>
    </row>
    <row r="15" spans="1:15" x14ac:dyDescent="0.25">
      <c r="A15">
        <v>1993</v>
      </c>
      <c r="C15">
        <v>309.30399999999997</v>
      </c>
      <c r="E15">
        <v>1993</v>
      </c>
      <c r="G15">
        <v>3.9</v>
      </c>
      <c r="I15">
        <v>1993</v>
      </c>
      <c r="K15">
        <v>1.8</v>
      </c>
      <c r="M15">
        <v>1993</v>
      </c>
      <c r="O15">
        <v>17.719000000000001</v>
      </c>
    </row>
    <row r="16" spans="1:15" x14ac:dyDescent="0.25">
      <c r="A16">
        <v>1994</v>
      </c>
      <c r="C16">
        <v>353.37299999999999</v>
      </c>
      <c r="E16">
        <v>1994</v>
      </c>
      <c r="G16">
        <v>4.9000000000000004</v>
      </c>
      <c r="I16">
        <v>1994</v>
      </c>
      <c r="K16">
        <v>1.9</v>
      </c>
      <c r="M16">
        <v>1994</v>
      </c>
      <c r="O16">
        <v>17.893000000000001</v>
      </c>
    </row>
    <row r="17" spans="1:15" x14ac:dyDescent="0.25">
      <c r="A17">
        <v>1995</v>
      </c>
      <c r="C17">
        <v>379.22699999999998</v>
      </c>
      <c r="E17">
        <v>1995</v>
      </c>
      <c r="G17">
        <v>3</v>
      </c>
      <c r="I17">
        <v>1995</v>
      </c>
      <c r="K17">
        <v>4.5999999999999996</v>
      </c>
      <c r="M17">
        <v>1995</v>
      </c>
      <c r="O17">
        <v>18.12</v>
      </c>
    </row>
    <row r="18" spans="1:15" x14ac:dyDescent="0.25">
      <c r="A18">
        <v>1996</v>
      </c>
      <c r="C18">
        <v>424.66399999999999</v>
      </c>
      <c r="E18">
        <v>1996</v>
      </c>
      <c r="G18">
        <v>4</v>
      </c>
      <c r="I18">
        <v>1996</v>
      </c>
      <c r="K18">
        <v>2.7</v>
      </c>
      <c r="M18">
        <v>1996</v>
      </c>
      <c r="O18">
        <v>18.329999999999998</v>
      </c>
    </row>
    <row r="19" spans="1:15" x14ac:dyDescent="0.25">
      <c r="A19">
        <v>1997</v>
      </c>
      <c r="C19">
        <v>426.40199999999999</v>
      </c>
      <c r="E19">
        <v>1997</v>
      </c>
      <c r="G19">
        <v>4.7</v>
      </c>
      <c r="I19">
        <v>1997</v>
      </c>
      <c r="K19">
        <v>0.2</v>
      </c>
      <c r="M19">
        <v>1997</v>
      </c>
      <c r="O19">
        <v>18.510000000000002</v>
      </c>
    </row>
    <row r="20" spans="1:15" x14ac:dyDescent="0.25">
      <c r="A20">
        <v>1998</v>
      </c>
      <c r="C20">
        <v>381.49900000000002</v>
      </c>
      <c r="E20">
        <v>1998</v>
      </c>
      <c r="G20">
        <v>4.7</v>
      </c>
      <c r="I20">
        <v>1998</v>
      </c>
      <c r="K20">
        <v>0.9</v>
      </c>
      <c r="M20">
        <v>1998</v>
      </c>
      <c r="O20">
        <v>18.706</v>
      </c>
    </row>
    <row r="21" spans="1:15" x14ac:dyDescent="0.25">
      <c r="A21">
        <v>1999</v>
      </c>
      <c r="C21">
        <v>411.96800000000002</v>
      </c>
      <c r="E21">
        <v>1999</v>
      </c>
      <c r="G21">
        <v>4.4000000000000004</v>
      </c>
      <c r="I21">
        <v>1999</v>
      </c>
      <c r="K21">
        <v>1.4</v>
      </c>
      <c r="M21">
        <v>1999</v>
      </c>
      <c r="O21">
        <v>18.919</v>
      </c>
    </row>
    <row r="22" spans="1:15" x14ac:dyDescent="0.25">
      <c r="A22">
        <v>2000</v>
      </c>
      <c r="C22">
        <v>400.279</v>
      </c>
      <c r="E22">
        <v>2000</v>
      </c>
      <c r="G22">
        <v>3.1</v>
      </c>
      <c r="I22">
        <v>2000</v>
      </c>
      <c r="K22">
        <v>4.5</v>
      </c>
      <c r="M22">
        <v>2000</v>
      </c>
      <c r="O22">
        <v>19.140999999999998</v>
      </c>
    </row>
    <row r="23" spans="1:15" x14ac:dyDescent="0.25">
      <c r="A23">
        <v>2001</v>
      </c>
      <c r="C23">
        <v>378.11399999999998</v>
      </c>
      <c r="E23">
        <v>2001</v>
      </c>
      <c r="G23">
        <v>2.6</v>
      </c>
      <c r="I23">
        <v>2001</v>
      </c>
      <c r="K23">
        <v>4.4000000000000004</v>
      </c>
      <c r="M23">
        <v>2001</v>
      </c>
      <c r="O23">
        <v>19.385999999999999</v>
      </c>
    </row>
    <row r="24" spans="1:15" x14ac:dyDescent="0.25">
      <c r="A24">
        <v>2002</v>
      </c>
      <c r="C24">
        <v>425.51600000000002</v>
      </c>
      <c r="E24">
        <v>2002</v>
      </c>
      <c r="G24">
        <v>4.2</v>
      </c>
      <c r="I24">
        <v>2002</v>
      </c>
      <c r="K24">
        <v>3</v>
      </c>
      <c r="M24">
        <v>2002</v>
      </c>
      <c r="O24">
        <v>19.605</v>
      </c>
    </row>
    <row r="25" spans="1:15" x14ac:dyDescent="0.25">
      <c r="A25">
        <v>2003</v>
      </c>
      <c r="C25">
        <v>541.15599999999995</v>
      </c>
      <c r="E25">
        <v>2003</v>
      </c>
      <c r="G25">
        <v>3</v>
      </c>
      <c r="I25">
        <v>2003</v>
      </c>
      <c r="K25">
        <v>2.7</v>
      </c>
      <c r="M25">
        <v>2003</v>
      </c>
      <c r="O25">
        <v>19.827000000000002</v>
      </c>
    </row>
    <row r="26" spans="1:15" x14ac:dyDescent="0.25">
      <c r="A26">
        <v>2004</v>
      </c>
      <c r="C26">
        <v>658.74300000000005</v>
      </c>
      <c r="E26">
        <v>2004</v>
      </c>
      <c r="G26">
        <v>4.0999999999999996</v>
      </c>
      <c r="I26">
        <v>2004</v>
      </c>
      <c r="K26">
        <v>2.2999999999999998</v>
      </c>
      <c r="M26">
        <v>2004</v>
      </c>
      <c r="O26">
        <v>20.045999999999999</v>
      </c>
    </row>
    <row r="27" spans="1:15" x14ac:dyDescent="0.25">
      <c r="A27">
        <v>2005</v>
      </c>
      <c r="C27">
        <v>736.505</v>
      </c>
      <c r="E27">
        <v>2005</v>
      </c>
      <c r="G27">
        <v>3</v>
      </c>
      <c r="I27">
        <v>2005</v>
      </c>
      <c r="K27">
        <v>2.7</v>
      </c>
      <c r="M27">
        <v>2005</v>
      </c>
      <c r="O27">
        <v>20.312000000000001</v>
      </c>
    </row>
    <row r="28" spans="1:15" x14ac:dyDescent="0.25">
      <c r="A28">
        <v>2006</v>
      </c>
      <c r="C28">
        <v>783.44600000000003</v>
      </c>
      <c r="E28">
        <v>2006</v>
      </c>
      <c r="G28">
        <v>2.6</v>
      </c>
      <c r="I28">
        <v>2006</v>
      </c>
      <c r="K28">
        <v>3.6</v>
      </c>
      <c r="M28">
        <v>2006</v>
      </c>
      <c r="O28">
        <v>20.628</v>
      </c>
    </row>
    <row r="29" spans="1:15" x14ac:dyDescent="0.25">
      <c r="A29">
        <v>2007</v>
      </c>
      <c r="C29">
        <v>950.09299999999996</v>
      </c>
      <c r="E29">
        <v>2007</v>
      </c>
      <c r="G29">
        <v>4.3</v>
      </c>
      <c r="I29">
        <v>2007</v>
      </c>
      <c r="K29">
        <v>2.4</v>
      </c>
      <c r="M29">
        <v>2007</v>
      </c>
      <c r="O29">
        <v>21.015999999999998</v>
      </c>
    </row>
    <row r="30" spans="1:15" x14ac:dyDescent="0.25">
      <c r="A30">
        <v>2008</v>
      </c>
      <c r="C30">
        <v>1056.5650000000001</v>
      </c>
      <c r="E30">
        <v>2008</v>
      </c>
      <c r="G30">
        <v>2.6</v>
      </c>
      <c r="I30">
        <v>2008</v>
      </c>
      <c r="K30">
        <v>4.3</v>
      </c>
      <c r="M30">
        <v>2008</v>
      </c>
      <c r="O30">
        <v>21.475999999999999</v>
      </c>
    </row>
    <row r="31" spans="1:15" x14ac:dyDescent="0.25">
      <c r="A31">
        <v>2009</v>
      </c>
      <c r="C31">
        <v>1000.831</v>
      </c>
      <c r="E31">
        <v>2009</v>
      </c>
      <c r="G31">
        <v>2</v>
      </c>
      <c r="I31">
        <v>2009</v>
      </c>
      <c r="K31">
        <v>1.8</v>
      </c>
      <c r="M31">
        <v>2009</v>
      </c>
      <c r="O31">
        <v>21.866</v>
      </c>
    </row>
    <row r="32" spans="1:15" x14ac:dyDescent="0.25">
      <c r="A32">
        <v>2010</v>
      </c>
      <c r="C32">
        <v>1254.6220000000001</v>
      </c>
      <c r="E32">
        <v>2010</v>
      </c>
      <c r="G32">
        <v>2.4</v>
      </c>
      <c r="I32">
        <v>2010</v>
      </c>
      <c r="K32">
        <v>2.9</v>
      </c>
      <c r="M32">
        <v>2010</v>
      </c>
      <c r="O32">
        <v>22.172000000000001</v>
      </c>
    </row>
    <row r="33" spans="1:15" x14ac:dyDescent="0.25">
      <c r="A33">
        <v>2011</v>
      </c>
      <c r="C33">
        <v>1515.5039999999999</v>
      </c>
      <c r="E33">
        <v>2011</v>
      </c>
      <c r="G33">
        <v>2.8</v>
      </c>
      <c r="I33">
        <v>2011</v>
      </c>
      <c r="K33">
        <v>3.4</v>
      </c>
      <c r="M33">
        <v>2011</v>
      </c>
      <c r="O33">
        <v>22.521999999999998</v>
      </c>
    </row>
    <row r="34" spans="1:15" x14ac:dyDescent="0.25">
      <c r="A34">
        <v>2012</v>
      </c>
      <c r="C34">
        <v>1570.1389999999999</v>
      </c>
      <c r="E34">
        <v>2012</v>
      </c>
      <c r="G34">
        <v>3.8</v>
      </c>
      <c r="I34">
        <v>2012</v>
      </c>
      <c r="K34">
        <v>1.7</v>
      </c>
      <c r="M34">
        <v>2012</v>
      </c>
      <c r="O34">
        <v>22.928000000000001</v>
      </c>
    </row>
    <row r="35" spans="1:15" x14ac:dyDescent="0.25">
      <c r="A35">
        <v>2013</v>
      </c>
      <c r="C35">
        <v>1519.895</v>
      </c>
      <c r="E35">
        <v>2013</v>
      </c>
      <c r="G35">
        <v>2.2000000000000002</v>
      </c>
      <c r="I35">
        <v>2013</v>
      </c>
      <c r="K35">
        <v>2.5</v>
      </c>
      <c r="M35">
        <v>2013</v>
      </c>
      <c r="O35">
        <v>23.297999999999998</v>
      </c>
    </row>
    <row r="36" spans="1:15" x14ac:dyDescent="0.25">
      <c r="A36">
        <v>2014</v>
      </c>
      <c r="C36">
        <v>1456.9390000000001</v>
      </c>
      <c r="E36">
        <v>2014</v>
      </c>
      <c r="G36">
        <v>2.6</v>
      </c>
      <c r="I36">
        <v>2014</v>
      </c>
      <c r="K36">
        <v>2.5</v>
      </c>
      <c r="M36">
        <v>2014</v>
      </c>
      <c r="O36">
        <v>23.64</v>
      </c>
    </row>
    <row r="37" spans="1:15" x14ac:dyDescent="0.25">
      <c r="A37">
        <v>2015</v>
      </c>
      <c r="C37">
        <v>1233.914</v>
      </c>
      <c r="E37">
        <v>2015</v>
      </c>
      <c r="G37">
        <v>2.2999999999999998</v>
      </c>
      <c r="I37">
        <v>2015</v>
      </c>
      <c r="K37">
        <v>1.5</v>
      </c>
      <c r="M37">
        <v>2015</v>
      </c>
      <c r="O37">
        <v>23.984999999999999</v>
      </c>
    </row>
    <row r="38" spans="1:15" x14ac:dyDescent="0.25">
      <c r="A38">
        <v>2016</v>
      </c>
      <c r="C38">
        <v>1262.645</v>
      </c>
      <c r="E38">
        <v>2016</v>
      </c>
      <c r="G38">
        <v>2.7</v>
      </c>
      <c r="I38">
        <v>2016</v>
      </c>
      <c r="K38">
        <v>1.3</v>
      </c>
      <c r="M38">
        <v>2016</v>
      </c>
      <c r="O38">
        <v>24.385000000000002</v>
      </c>
    </row>
    <row r="39" spans="1:15" x14ac:dyDescent="0.25">
      <c r="A39">
        <v>2017</v>
      </c>
      <c r="C39">
        <v>1381.106</v>
      </c>
      <c r="E39">
        <v>2017</v>
      </c>
      <c r="G39">
        <v>2.4</v>
      </c>
      <c r="I39">
        <v>2017</v>
      </c>
      <c r="K39">
        <v>2</v>
      </c>
      <c r="M39">
        <v>2017</v>
      </c>
      <c r="O39">
        <v>24.759</v>
      </c>
    </row>
    <row r="40" spans="1:15" x14ac:dyDescent="0.25">
      <c r="A40">
        <v>2018</v>
      </c>
      <c r="C40">
        <v>1417.1579999999999</v>
      </c>
      <c r="E40">
        <v>2018</v>
      </c>
      <c r="G40">
        <v>2.8</v>
      </c>
      <c r="I40">
        <v>2018</v>
      </c>
      <c r="K40">
        <v>1.9</v>
      </c>
      <c r="M40">
        <v>2018</v>
      </c>
      <c r="O40">
        <v>25.146000000000001</v>
      </c>
    </row>
    <row r="41" spans="1:15" x14ac:dyDescent="0.25">
      <c r="A41">
        <v>2019</v>
      </c>
      <c r="C41">
        <v>1386.289</v>
      </c>
      <c r="E41">
        <v>2019</v>
      </c>
      <c r="G41">
        <v>1.9</v>
      </c>
      <c r="I41">
        <v>2019</v>
      </c>
      <c r="K41">
        <v>1.6</v>
      </c>
      <c r="M41">
        <v>2019</v>
      </c>
      <c r="O41">
        <v>25.52</v>
      </c>
    </row>
    <row r="42" spans="1:15" x14ac:dyDescent="0.25">
      <c r="A42">
        <v>2020</v>
      </c>
      <c r="C42">
        <v>1362.665</v>
      </c>
      <c r="E42">
        <v>2020</v>
      </c>
      <c r="G42">
        <v>-2</v>
      </c>
      <c r="I42">
        <v>2020</v>
      </c>
      <c r="K42">
        <v>0.9</v>
      </c>
      <c r="M42">
        <v>2020</v>
      </c>
      <c r="O42">
        <v>25.631</v>
      </c>
    </row>
    <row r="43" spans="1:15" x14ac:dyDescent="0.25">
      <c r="A43">
        <v>2021</v>
      </c>
      <c r="C43">
        <v>1655.838</v>
      </c>
      <c r="E43">
        <v>2021</v>
      </c>
      <c r="G43">
        <v>5.4</v>
      </c>
      <c r="I43">
        <v>2021</v>
      </c>
      <c r="K43">
        <v>2.8</v>
      </c>
      <c r="M43">
        <v>2021</v>
      </c>
      <c r="O43">
        <v>25.774000000000001</v>
      </c>
    </row>
    <row r="44" spans="1:15" x14ac:dyDescent="0.25">
      <c r="A44">
        <v>2022</v>
      </c>
      <c r="C44">
        <v>1725.433</v>
      </c>
      <c r="E44">
        <v>2022</v>
      </c>
      <c r="G44">
        <v>4.0999999999999996</v>
      </c>
      <c r="I44">
        <v>2022</v>
      </c>
      <c r="K44">
        <v>6.7</v>
      </c>
      <c r="M44">
        <v>2022</v>
      </c>
      <c r="O44">
        <v>26.32</v>
      </c>
    </row>
    <row r="45" spans="1:15" x14ac:dyDescent="0.25">
      <c r="A45">
        <v>2023</v>
      </c>
      <c r="C45">
        <v>1742.3109999999999</v>
      </c>
      <c r="E45">
        <v>2023</v>
      </c>
      <c r="G45">
        <v>2.1</v>
      </c>
      <c r="I45">
        <v>2023</v>
      </c>
      <c r="K45">
        <v>5.6</v>
      </c>
      <c r="M45">
        <v>2023</v>
      </c>
      <c r="O45">
        <v>26.954000000000001</v>
      </c>
    </row>
    <row r="46" spans="1:15" x14ac:dyDescent="0.25">
      <c r="A46">
        <v>2024</v>
      </c>
      <c r="C46">
        <v>1795.492</v>
      </c>
      <c r="E46">
        <v>2024</v>
      </c>
      <c r="G46">
        <v>1</v>
      </c>
      <c r="I46">
        <v>2024</v>
      </c>
      <c r="K46">
        <v>3.2</v>
      </c>
      <c r="M46">
        <v>2024</v>
      </c>
      <c r="O46">
        <v>27.4</v>
      </c>
    </row>
    <row r="47" spans="1:15" x14ac:dyDescent="0.25">
      <c r="A47">
        <v>2025</v>
      </c>
      <c r="C47">
        <v>1829.508</v>
      </c>
      <c r="E47">
        <v>2025</v>
      </c>
      <c r="G47">
        <v>1.8</v>
      </c>
      <c r="I47">
        <v>2025</v>
      </c>
      <c r="K47">
        <v>2.6</v>
      </c>
      <c r="M47">
        <v>2025</v>
      </c>
      <c r="O47">
        <v>27.742999999999999</v>
      </c>
    </row>
    <row r="48" spans="1:15" x14ac:dyDescent="0.25">
      <c r="A48">
        <v>2026</v>
      </c>
      <c r="C48">
        <v>1948.2270000000001</v>
      </c>
      <c r="E48">
        <v>2026</v>
      </c>
      <c r="G48">
        <v>2.1</v>
      </c>
      <c r="I48">
        <v>2026</v>
      </c>
      <c r="K48">
        <v>3</v>
      </c>
      <c r="M48">
        <v>2026</v>
      </c>
      <c r="O48">
        <v>28.088999999999999</v>
      </c>
    </row>
    <row r="49" spans="1:15" x14ac:dyDescent="0.25">
      <c r="A49">
        <v>2027</v>
      </c>
      <c r="C49">
        <v>2036.0530000000001</v>
      </c>
      <c r="E49">
        <v>2027</v>
      </c>
      <c r="G49">
        <v>2.2000000000000002</v>
      </c>
      <c r="I49">
        <v>2027</v>
      </c>
      <c r="K49">
        <v>2.6</v>
      </c>
      <c r="M49">
        <v>2027</v>
      </c>
      <c r="O49">
        <v>28.425999999999998</v>
      </c>
    </row>
    <row r="50" spans="1:15" x14ac:dyDescent="0.25">
      <c r="A50">
        <v>2028</v>
      </c>
      <c r="C50">
        <v>2132.0129999999999</v>
      </c>
      <c r="E50">
        <v>2028</v>
      </c>
      <c r="G50">
        <v>2.2000000000000002</v>
      </c>
      <c r="I50">
        <v>2028</v>
      </c>
      <c r="K50">
        <v>2.5</v>
      </c>
      <c r="M50">
        <v>2028</v>
      </c>
      <c r="O50">
        <v>28.766999999999999</v>
      </c>
    </row>
    <row r="51" spans="1:15" x14ac:dyDescent="0.25">
      <c r="A51">
        <v>2029</v>
      </c>
      <c r="C51">
        <v>2228.386</v>
      </c>
      <c r="E51">
        <v>2029</v>
      </c>
      <c r="G51">
        <v>2.2000000000000002</v>
      </c>
      <c r="I51">
        <v>2029</v>
      </c>
      <c r="K51">
        <v>2.5</v>
      </c>
      <c r="M51">
        <v>2029</v>
      </c>
      <c r="O51">
        <v>29.113</v>
      </c>
    </row>
    <row r="52" spans="1:15" x14ac:dyDescent="0.25">
      <c r="A52">
        <v>2030</v>
      </c>
      <c r="C52">
        <v>2335.2579999999998</v>
      </c>
      <c r="E52">
        <v>2030</v>
      </c>
      <c r="G52">
        <v>2.2999999999999998</v>
      </c>
      <c r="I52">
        <v>2030</v>
      </c>
      <c r="K52">
        <v>2.5</v>
      </c>
      <c r="M52">
        <v>2030</v>
      </c>
      <c r="O52">
        <v>29.462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C957-0E36-4C1C-A548-5E6433D6096D}">
  <dimension ref="A1:H23"/>
  <sheetViews>
    <sheetView workbookViewId="0">
      <selection activeCell="A5" sqref="A5:E14"/>
    </sheetView>
  </sheetViews>
  <sheetFormatPr baseColWidth="10" defaultRowHeight="15" x14ac:dyDescent="0.25"/>
  <cols>
    <col min="3" max="3" width="13.85546875" bestFit="1" customWidth="1"/>
    <col min="4" max="4" width="13.42578125" bestFit="1" customWidth="1"/>
    <col min="6" max="6" width="13.42578125" bestFit="1" customWidth="1"/>
  </cols>
  <sheetData>
    <row r="1" spans="1:8" x14ac:dyDescent="0.25">
      <c r="C1" t="s">
        <v>3</v>
      </c>
    </row>
    <row r="2" spans="1:8" x14ac:dyDescent="0.25">
      <c r="C2" t="s">
        <v>2</v>
      </c>
      <c r="D2" t="s">
        <v>4</v>
      </c>
      <c r="E2" t="s">
        <v>5</v>
      </c>
      <c r="H2" t="s">
        <v>13</v>
      </c>
    </row>
    <row r="3" spans="1:8" x14ac:dyDescent="0.25">
      <c r="A3">
        <v>2008</v>
      </c>
      <c r="C3">
        <v>1056.5650000000001</v>
      </c>
    </row>
    <row r="4" spans="1:8" x14ac:dyDescent="0.25">
      <c r="A4">
        <v>2009</v>
      </c>
      <c r="C4">
        <v>1000.831</v>
      </c>
      <c r="D4" s="1">
        <f>(C4-C3)/C3</f>
        <v>-5.2750185743423293E-2</v>
      </c>
      <c r="E4" s="3">
        <f>1+D4</f>
        <v>0.94724981425657673</v>
      </c>
    </row>
    <row r="5" spans="1:8" x14ac:dyDescent="0.25">
      <c r="A5">
        <v>2010</v>
      </c>
      <c r="C5">
        <v>1254.6220000000001</v>
      </c>
      <c r="D5" s="1">
        <f t="shared" ref="D5:D17" si="0">(C5-C4)/C4</f>
        <v>0.25358027479164819</v>
      </c>
      <c r="E5" s="3">
        <f t="shared" ref="E5:E17" si="1">1+D5</f>
        <v>1.2535802747916482</v>
      </c>
      <c r="G5" s="3">
        <f>E5</f>
        <v>1.2535802747916482</v>
      </c>
    </row>
    <row r="6" spans="1:8" x14ac:dyDescent="0.25">
      <c r="A6">
        <v>2011</v>
      </c>
      <c r="C6">
        <v>1515.5039999999999</v>
      </c>
      <c r="D6" s="1">
        <f t="shared" si="0"/>
        <v>0.20793673313555783</v>
      </c>
      <c r="E6" s="3">
        <f t="shared" si="1"/>
        <v>1.2079367331355577</v>
      </c>
      <c r="G6" s="3">
        <f>E6</f>
        <v>1.2079367331355577</v>
      </c>
    </row>
    <row r="7" spans="1:8" x14ac:dyDescent="0.25">
      <c r="A7">
        <v>2012</v>
      </c>
      <c r="C7">
        <v>1570.1389999999999</v>
      </c>
      <c r="D7" s="1">
        <f t="shared" si="0"/>
        <v>3.6050713162089965E-2</v>
      </c>
      <c r="E7" s="3">
        <f t="shared" si="1"/>
        <v>1.03605071316209</v>
      </c>
      <c r="G7" s="3">
        <f>E7</f>
        <v>1.03605071316209</v>
      </c>
    </row>
    <row r="8" spans="1:8" x14ac:dyDescent="0.25">
      <c r="A8">
        <v>2013</v>
      </c>
      <c r="C8">
        <v>1519.895</v>
      </c>
      <c r="D8" s="1">
        <f t="shared" si="0"/>
        <v>-3.1999714674942739E-2</v>
      </c>
      <c r="E8" s="3">
        <f t="shared" si="1"/>
        <v>0.96800028532505722</v>
      </c>
      <c r="G8" s="3">
        <f>E8</f>
        <v>0.96800028532505722</v>
      </c>
    </row>
    <row r="9" spans="1:8" x14ac:dyDescent="0.25">
      <c r="A9">
        <v>2014</v>
      </c>
      <c r="C9">
        <v>1456.9390000000001</v>
      </c>
      <c r="D9" s="1">
        <f t="shared" si="0"/>
        <v>-4.1421282391217749E-2</v>
      </c>
      <c r="E9" s="3">
        <f t="shared" si="1"/>
        <v>0.95857871760878222</v>
      </c>
      <c r="G9" s="3">
        <f>E9</f>
        <v>0.95857871760878222</v>
      </c>
    </row>
    <row r="10" spans="1:8" x14ac:dyDescent="0.25">
      <c r="A10">
        <v>2015</v>
      </c>
      <c r="C10">
        <v>1233.914</v>
      </c>
      <c r="D10" s="1">
        <f t="shared" si="0"/>
        <v>-0.1530777884317738</v>
      </c>
      <c r="E10" s="3">
        <f t="shared" si="1"/>
        <v>0.84692221156822622</v>
      </c>
      <c r="G10" s="3">
        <f>E10</f>
        <v>0.84692221156822622</v>
      </c>
    </row>
    <row r="11" spans="1:8" x14ac:dyDescent="0.25">
      <c r="A11">
        <v>2016</v>
      </c>
      <c r="C11">
        <v>1262.645</v>
      </c>
      <c r="D11" s="1">
        <f t="shared" si="0"/>
        <v>2.3284442837993566E-2</v>
      </c>
      <c r="E11" s="3">
        <f t="shared" si="1"/>
        <v>1.0232844428379935</v>
      </c>
      <c r="G11" s="3">
        <f>E11</f>
        <v>1.0232844428379935</v>
      </c>
    </row>
    <row r="12" spans="1:8" x14ac:dyDescent="0.25">
      <c r="A12">
        <v>2017</v>
      </c>
      <c r="C12">
        <v>1381.106</v>
      </c>
      <c r="D12" s="1">
        <f t="shared" si="0"/>
        <v>9.3819719715359434E-2</v>
      </c>
      <c r="E12" s="3">
        <f t="shared" si="1"/>
        <v>1.0938197197153594</v>
      </c>
      <c r="G12" s="3">
        <f>E12</f>
        <v>1.0938197197153594</v>
      </c>
    </row>
    <row r="13" spans="1:8" x14ac:dyDescent="0.25">
      <c r="A13">
        <v>2018</v>
      </c>
      <c r="C13">
        <v>1417.1579999999999</v>
      </c>
      <c r="D13" s="1">
        <f t="shared" si="0"/>
        <v>2.6103716876184672E-2</v>
      </c>
      <c r="E13" s="3">
        <f t="shared" si="1"/>
        <v>1.0261037168761846</v>
      </c>
      <c r="G13" s="3">
        <f>E13</f>
        <v>1.0261037168761846</v>
      </c>
    </row>
    <row r="14" spans="1:8" x14ac:dyDescent="0.25">
      <c r="A14">
        <v>2019</v>
      </c>
      <c r="C14">
        <v>1386.289</v>
      </c>
      <c r="D14" s="1">
        <f t="shared" si="0"/>
        <v>-2.1782327729159286E-2</v>
      </c>
      <c r="E14" s="3">
        <f t="shared" si="1"/>
        <v>0.97821767227084067</v>
      </c>
      <c r="G14" s="3">
        <f>E14</f>
        <v>0.97821767227084067</v>
      </c>
    </row>
    <row r="15" spans="1:8" x14ac:dyDescent="0.25">
      <c r="A15">
        <v>2020</v>
      </c>
      <c r="C15">
        <v>1362.665</v>
      </c>
      <c r="D15" s="1">
        <f t="shared" si="0"/>
        <v>-1.7041179725151123E-2</v>
      </c>
      <c r="E15" s="3">
        <f t="shared" si="1"/>
        <v>0.98295882027484893</v>
      </c>
    </row>
    <row r="16" spans="1:8" x14ac:dyDescent="0.25">
      <c r="A16">
        <v>2021</v>
      </c>
      <c r="C16">
        <v>1655.838</v>
      </c>
      <c r="D16" s="1">
        <f t="shared" si="0"/>
        <v>0.21514678956309879</v>
      </c>
      <c r="E16" s="3">
        <f t="shared" si="1"/>
        <v>1.2151467895630987</v>
      </c>
    </row>
    <row r="17" spans="1:7" x14ac:dyDescent="0.25">
      <c r="A17">
        <v>2022</v>
      </c>
      <c r="C17">
        <v>1725.433</v>
      </c>
      <c r="D17" s="1">
        <f t="shared" si="0"/>
        <v>4.2030077821622665E-2</v>
      </c>
      <c r="E17" s="3">
        <f t="shared" si="1"/>
        <v>1.0420300778216227</v>
      </c>
    </row>
    <row r="18" spans="1:7" x14ac:dyDescent="0.25">
      <c r="E18" s="3">
        <f>GEOMEAN(E4:E17)</f>
        <v>1.0356533635395659</v>
      </c>
      <c r="G18">
        <f>GEOMEAN(G5:G14)</f>
        <v>1.0331165120759631</v>
      </c>
    </row>
    <row r="19" spans="1:7" x14ac:dyDescent="0.25">
      <c r="E19">
        <f>PRODUCT(E4:E17)^(1/(2022-2008))</f>
        <v>1.0356533635395659</v>
      </c>
    </row>
    <row r="20" spans="1:7" x14ac:dyDescent="0.25">
      <c r="E20">
        <f>(C17/C3)^(1/(A17-A3))</f>
        <v>1.0356533635395659</v>
      </c>
    </row>
    <row r="21" spans="1:7" x14ac:dyDescent="0.25">
      <c r="D21" t="s">
        <v>6</v>
      </c>
      <c r="E21" s="4">
        <f>E18-1</f>
        <v>3.5653363539565941E-2</v>
      </c>
      <c r="F21" t="s">
        <v>7</v>
      </c>
      <c r="G21" s="4">
        <f>G18-1</f>
        <v>3.3116512075963112E-2</v>
      </c>
    </row>
    <row r="22" spans="1:7" x14ac:dyDescent="0.25">
      <c r="E22" s="4">
        <f>E19-1</f>
        <v>3.5653363539565941E-2</v>
      </c>
    </row>
    <row r="23" spans="1:7" x14ac:dyDescent="0.25">
      <c r="E23" s="4">
        <f>E20-1</f>
        <v>3.5653363539565941E-2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A7BF-8AB2-42B8-8AC1-A1EA696AB9AE}">
  <dimension ref="A1:O14"/>
  <sheetViews>
    <sheetView workbookViewId="0">
      <selection sqref="A1:O14"/>
    </sheetView>
  </sheetViews>
  <sheetFormatPr baseColWidth="10" defaultRowHeight="15" x14ac:dyDescent="0.25"/>
  <sheetData>
    <row r="1" spans="1:15" x14ac:dyDescent="0.25">
      <c r="I1" t="s">
        <v>12</v>
      </c>
      <c r="J1" t="s">
        <v>14</v>
      </c>
      <c r="K1" t="s">
        <v>15</v>
      </c>
      <c r="N1" t="s">
        <v>18</v>
      </c>
      <c r="O1" t="s">
        <v>17</v>
      </c>
    </row>
    <row r="2" spans="1:15" x14ac:dyDescent="0.25">
      <c r="B2" t="s">
        <v>9</v>
      </c>
      <c r="C2" t="s">
        <v>5</v>
      </c>
      <c r="F2" t="s">
        <v>10</v>
      </c>
      <c r="G2" t="s">
        <v>5</v>
      </c>
      <c r="H2">
        <v>2009</v>
      </c>
      <c r="I2">
        <f>J2/K2*100</f>
        <v>100</v>
      </c>
      <c r="J2">
        <v>100</v>
      </c>
      <c r="K2">
        <v>100</v>
      </c>
      <c r="M2" t="s">
        <v>16</v>
      </c>
    </row>
    <row r="3" spans="1:15" x14ac:dyDescent="0.25">
      <c r="A3">
        <v>2010</v>
      </c>
      <c r="B3">
        <v>2.4</v>
      </c>
      <c r="C3">
        <f>1+B3/100</f>
        <v>1.024</v>
      </c>
      <c r="E3">
        <v>2010</v>
      </c>
      <c r="F3">
        <v>2.9</v>
      </c>
      <c r="G3">
        <f>1+F3/100</f>
        <v>1.0289999999999999</v>
      </c>
      <c r="H3">
        <f>H2+1</f>
        <v>2010</v>
      </c>
      <c r="I3">
        <f t="shared" ref="I3:I12" si="0">J3/K3*100</f>
        <v>122.4199487101219</v>
      </c>
      <c r="J3">
        <f>J2*M3</f>
        <v>125.35802747916482</v>
      </c>
      <c r="K3">
        <f>K2*C3</f>
        <v>102.4</v>
      </c>
      <c r="L3">
        <v>2010</v>
      </c>
      <c r="M3">
        <v>1.2535802747916482</v>
      </c>
      <c r="N3">
        <f>(I3-I2)/I2</f>
        <v>0.22419948710121901</v>
      </c>
      <c r="O3">
        <f>1+N3</f>
        <v>1.224199487101219</v>
      </c>
    </row>
    <row r="4" spans="1:15" x14ac:dyDescent="0.25">
      <c r="A4">
        <v>2011</v>
      </c>
      <c r="B4">
        <v>2.8</v>
      </c>
      <c r="C4">
        <f t="shared" ref="C4:C12" si="1">1+B4/100</f>
        <v>1.028</v>
      </c>
      <c r="E4">
        <v>2011</v>
      </c>
      <c r="F4">
        <v>3.4</v>
      </c>
      <c r="G4">
        <f t="shared" ref="G4:G12" si="2">1+F4/100</f>
        <v>1.034</v>
      </c>
      <c r="H4">
        <f t="shared" ref="H4:H12" si="3">H3+1</f>
        <v>2011</v>
      </c>
      <c r="I4">
        <f t="shared" si="0"/>
        <v>143.84781412016261</v>
      </c>
      <c r="J4">
        <f t="shared" ref="J4:J12" si="4">J3*M4</f>
        <v>151.42456618549983</v>
      </c>
      <c r="K4">
        <f t="shared" ref="K4:K12" si="5">K3*C4</f>
        <v>105.2672</v>
      </c>
      <c r="L4">
        <v>2011</v>
      </c>
      <c r="M4">
        <v>1.2079367331355577</v>
      </c>
      <c r="N4">
        <f t="shared" ref="N4:N12" si="6">(I4-I3)/I3</f>
        <v>0.1750357326221377</v>
      </c>
      <c r="O4">
        <f t="shared" ref="O4:O12" si="7">1+N4</f>
        <v>1.1750357326221377</v>
      </c>
    </row>
    <row r="5" spans="1:15" x14ac:dyDescent="0.25">
      <c r="A5">
        <v>2012</v>
      </c>
      <c r="B5">
        <v>3.8</v>
      </c>
      <c r="C5">
        <f t="shared" si="1"/>
        <v>1.038</v>
      </c>
      <c r="E5">
        <v>2012</v>
      </c>
      <c r="F5">
        <v>1.7</v>
      </c>
      <c r="G5">
        <f t="shared" si="2"/>
        <v>1.0169999999999999</v>
      </c>
      <c r="H5">
        <f t="shared" si="3"/>
        <v>2012</v>
      </c>
      <c r="I5">
        <f t="shared" si="0"/>
        <v>143.57767861849925</v>
      </c>
      <c r="J5">
        <f t="shared" si="4"/>
        <v>156.88352978674718</v>
      </c>
      <c r="K5">
        <f t="shared" si="5"/>
        <v>109.26735360000001</v>
      </c>
      <c r="L5">
        <v>2012</v>
      </c>
      <c r="M5">
        <v>1.03605071316209</v>
      </c>
      <c r="N5">
        <f t="shared" si="6"/>
        <v>-1.877925662726476E-3</v>
      </c>
      <c r="O5">
        <f t="shared" si="7"/>
        <v>0.99812207433727351</v>
      </c>
    </row>
    <row r="6" spans="1:15" x14ac:dyDescent="0.25">
      <c r="A6">
        <v>2013</v>
      </c>
      <c r="B6">
        <v>2.2000000000000002</v>
      </c>
      <c r="C6">
        <f t="shared" si="1"/>
        <v>1.022</v>
      </c>
      <c r="E6">
        <v>2013</v>
      </c>
      <c r="F6">
        <v>2.5</v>
      </c>
      <c r="G6">
        <f t="shared" si="2"/>
        <v>1.0249999999999999</v>
      </c>
      <c r="H6">
        <f t="shared" si="3"/>
        <v>2013</v>
      </c>
      <c r="I6">
        <f t="shared" si="0"/>
        <v>135.99142257242332</v>
      </c>
      <c r="J6">
        <f t="shared" si="4"/>
        <v>151.86330159637339</v>
      </c>
      <c r="K6">
        <f t="shared" si="5"/>
        <v>111.67123537920001</v>
      </c>
      <c r="L6">
        <v>2013</v>
      </c>
      <c r="M6">
        <v>0.96800028532505722</v>
      </c>
      <c r="N6">
        <f t="shared" si="6"/>
        <v>-5.283729420248811E-2</v>
      </c>
      <c r="O6">
        <f t="shared" si="7"/>
        <v>0.94716270579751194</v>
      </c>
    </row>
    <row r="7" spans="1:15" x14ac:dyDescent="0.25">
      <c r="A7">
        <v>2014</v>
      </c>
      <c r="B7">
        <v>2.6</v>
      </c>
      <c r="C7">
        <f t="shared" si="1"/>
        <v>1.026</v>
      </c>
      <c r="E7">
        <v>2014</v>
      </c>
      <c r="F7">
        <v>2.5</v>
      </c>
      <c r="G7">
        <f t="shared" si="2"/>
        <v>1.0249999999999999</v>
      </c>
      <c r="H7">
        <f t="shared" si="3"/>
        <v>2014</v>
      </c>
      <c r="I7">
        <f t="shared" si="0"/>
        <v>127.05505210065063</v>
      </c>
      <c r="J7">
        <f t="shared" si="4"/>
        <v>145.57292889608732</v>
      </c>
      <c r="K7">
        <f t="shared" si="5"/>
        <v>114.57468749905921</v>
      </c>
      <c r="L7">
        <v>2014</v>
      </c>
      <c r="M7">
        <v>0.95857871760878222</v>
      </c>
      <c r="N7">
        <f t="shared" si="6"/>
        <v>-6.5712750868633318E-2</v>
      </c>
      <c r="O7">
        <f t="shared" si="7"/>
        <v>0.93428724913136674</v>
      </c>
    </row>
    <row r="8" spans="1:15" x14ac:dyDescent="0.25">
      <c r="A8">
        <v>2015</v>
      </c>
      <c r="B8">
        <v>2.2999999999999998</v>
      </c>
      <c r="C8">
        <f t="shared" si="1"/>
        <v>1.0229999999999999</v>
      </c>
      <c r="E8">
        <v>2015</v>
      </c>
      <c r="F8">
        <v>1.5</v>
      </c>
      <c r="G8">
        <f t="shared" si="2"/>
        <v>1.0149999999999999</v>
      </c>
      <c r="H8">
        <f t="shared" si="3"/>
        <v>2015</v>
      </c>
      <c r="I8">
        <f t="shared" si="0"/>
        <v>105.18645720039028</v>
      </c>
      <c r="J8">
        <f t="shared" si="4"/>
        <v>123.28894688513842</v>
      </c>
      <c r="K8">
        <f t="shared" si="5"/>
        <v>117.20990531153755</v>
      </c>
      <c r="L8">
        <v>2015</v>
      </c>
      <c r="M8">
        <v>0.84692221156822622</v>
      </c>
      <c r="N8">
        <f t="shared" si="6"/>
        <v>-0.17211905027543853</v>
      </c>
      <c r="O8">
        <f t="shared" si="7"/>
        <v>0.8278809497245615</v>
      </c>
    </row>
    <row r="9" spans="1:15" x14ac:dyDescent="0.25">
      <c r="A9">
        <v>2016</v>
      </c>
      <c r="B9">
        <v>2.7</v>
      </c>
      <c r="C9">
        <f t="shared" si="1"/>
        <v>1.0269999999999999</v>
      </c>
      <c r="E9">
        <v>2016</v>
      </c>
      <c r="F9">
        <v>1.3</v>
      </c>
      <c r="G9">
        <f t="shared" si="2"/>
        <v>1.0129999999999999</v>
      </c>
      <c r="H9">
        <f t="shared" si="3"/>
        <v>2016</v>
      </c>
      <c r="I9">
        <f t="shared" si="0"/>
        <v>104.80590579396672</v>
      </c>
      <c r="J9">
        <f t="shared" si="4"/>
        <v>126.15966132144183</v>
      </c>
      <c r="K9">
        <f t="shared" si="5"/>
        <v>120.37457275494906</v>
      </c>
      <c r="L9">
        <v>2016</v>
      </c>
      <c r="M9">
        <v>1.0232844428379935</v>
      </c>
      <c r="N9">
        <f t="shared" si="6"/>
        <v>-3.6178745491786731E-3</v>
      </c>
      <c r="O9">
        <f t="shared" si="7"/>
        <v>0.99638212545082128</v>
      </c>
    </row>
    <row r="10" spans="1:15" x14ac:dyDescent="0.25">
      <c r="A10">
        <v>2017</v>
      </c>
      <c r="B10">
        <v>2.4</v>
      </c>
      <c r="C10">
        <f t="shared" si="1"/>
        <v>1.024</v>
      </c>
      <c r="E10">
        <v>2017</v>
      </c>
      <c r="F10">
        <v>2</v>
      </c>
      <c r="G10">
        <f t="shared" si="2"/>
        <v>1.02</v>
      </c>
      <c r="H10">
        <f t="shared" si="3"/>
        <v>2017</v>
      </c>
      <c r="I10">
        <f t="shared" si="0"/>
        <v>111.95192041022561</v>
      </c>
      <c r="J10">
        <f t="shared" si="4"/>
        <v>137.99592538600416</v>
      </c>
      <c r="K10">
        <f t="shared" si="5"/>
        <v>123.26356250106784</v>
      </c>
      <c r="L10">
        <v>2017</v>
      </c>
      <c r="M10">
        <v>1.0938197197153594</v>
      </c>
      <c r="N10">
        <f t="shared" si="6"/>
        <v>6.8183320034530578E-2</v>
      </c>
      <c r="O10">
        <f t="shared" si="7"/>
        <v>1.0681833200345305</v>
      </c>
    </row>
    <row r="11" spans="1:15" x14ac:dyDescent="0.25">
      <c r="A11">
        <v>2018</v>
      </c>
      <c r="B11">
        <v>2.8</v>
      </c>
      <c r="C11">
        <f t="shared" si="1"/>
        <v>1.028</v>
      </c>
      <c r="E11">
        <v>2018</v>
      </c>
      <c r="F11">
        <v>1.9</v>
      </c>
      <c r="G11">
        <f t="shared" si="2"/>
        <v>1.0189999999999999</v>
      </c>
      <c r="H11">
        <f t="shared" si="3"/>
        <v>2018</v>
      </c>
      <c r="I11">
        <f t="shared" si="0"/>
        <v>111.74541015988257</v>
      </c>
      <c r="J11">
        <f t="shared" si="4"/>
        <v>141.5981319523475</v>
      </c>
      <c r="K11">
        <f t="shared" si="5"/>
        <v>126.71494225109774</v>
      </c>
      <c r="L11">
        <v>2018</v>
      </c>
      <c r="M11">
        <v>1.0261037168761846</v>
      </c>
      <c r="N11">
        <f t="shared" si="6"/>
        <v>-1.8446333889256027E-3</v>
      </c>
      <c r="O11">
        <f t="shared" si="7"/>
        <v>0.9981553666110744</v>
      </c>
    </row>
    <row r="12" spans="1:15" x14ac:dyDescent="0.25">
      <c r="A12">
        <v>2019</v>
      </c>
      <c r="B12">
        <v>1.9</v>
      </c>
      <c r="C12">
        <f t="shared" si="1"/>
        <v>1.0189999999999999</v>
      </c>
      <c r="E12">
        <v>2019</v>
      </c>
      <c r="F12">
        <v>1.6</v>
      </c>
      <c r="G12">
        <f t="shared" si="2"/>
        <v>1.016</v>
      </c>
      <c r="H12">
        <f t="shared" si="3"/>
        <v>2019</v>
      </c>
      <c r="I12">
        <f t="shared" si="0"/>
        <v>107.27314525372982</v>
      </c>
      <c r="J12">
        <f t="shared" si="4"/>
        <v>138.51379503632472</v>
      </c>
      <c r="K12">
        <f t="shared" si="5"/>
        <v>129.12252615386859</v>
      </c>
      <c r="L12">
        <v>2019</v>
      </c>
      <c r="M12">
        <v>0.97821767227084067</v>
      </c>
      <c r="N12">
        <f t="shared" si="6"/>
        <v>-4.0021911412325022E-2</v>
      </c>
      <c r="O12">
        <f t="shared" si="7"/>
        <v>0.95997808858767497</v>
      </c>
    </row>
    <row r="13" spans="1:15" x14ac:dyDescent="0.25">
      <c r="C13">
        <f>GEOMEAN(C3:C12)</f>
        <v>1.0258885942729443</v>
      </c>
      <c r="G13">
        <f>GEOMEAN(G3:G12)</f>
        <v>1.0212799712389753</v>
      </c>
      <c r="O13">
        <f>GEOMEAN(O3:O12)</f>
        <v>1.007045519214629</v>
      </c>
    </row>
    <row r="14" spans="1:15" x14ac:dyDescent="0.25">
      <c r="B14" t="s">
        <v>11</v>
      </c>
      <c r="C14">
        <f>C13-1</f>
        <v>2.5888594272944321E-2</v>
      </c>
      <c r="F14" t="s">
        <v>11</v>
      </c>
      <c r="G14">
        <f>G13-1</f>
        <v>2.1279971238975293E-2</v>
      </c>
      <c r="N14" t="s">
        <v>11</v>
      </c>
      <c r="O14">
        <f>O13-1</f>
        <v>7.0455192146290369E-3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6FCE-8B32-4C88-A057-4B2345590DBE}">
  <dimension ref="B1:G19"/>
  <sheetViews>
    <sheetView tabSelected="1" workbookViewId="0">
      <selection activeCell="B1" sqref="B1:G19"/>
    </sheetView>
  </sheetViews>
  <sheetFormatPr baseColWidth="10" defaultRowHeight="15" x14ac:dyDescent="0.25"/>
  <sheetData>
    <row r="1" spans="2:7" x14ac:dyDescent="0.25">
      <c r="D1" t="s">
        <v>21</v>
      </c>
      <c r="E1" t="s">
        <v>5</v>
      </c>
      <c r="F1" t="s">
        <v>22</v>
      </c>
      <c r="G1" t="s">
        <v>5</v>
      </c>
    </row>
    <row r="2" spans="2:7" x14ac:dyDescent="0.25">
      <c r="B2">
        <v>2008</v>
      </c>
      <c r="D2">
        <v>21.475999999999999</v>
      </c>
      <c r="F2">
        <v>2.6</v>
      </c>
    </row>
    <row r="3" spans="2:7" x14ac:dyDescent="0.25">
      <c r="B3">
        <v>2009</v>
      </c>
      <c r="D3">
        <v>21.866</v>
      </c>
      <c r="E3">
        <f>D3/D2</f>
        <v>1.0181598062953996</v>
      </c>
      <c r="F3">
        <v>2</v>
      </c>
      <c r="G3">
        <f>1+F3/100</f>
        <v>1.02</v>
      </c>
    </row>
    <row r="4" spans="2:7" x14ac:dyDescent="0.25">
      <c r="B4">
        <v>2010</v>
      </c>
      <c r="D4">
        <v>22.172000000000001</v>
      </c>
      <c r="E4">
        <f t="shared" ref="E4:E17" si="0">D4/D3</f>
        <v>1.0139943290953992</v>
      </c>
      <c r="F4">
        <v>2.4</v>
      </c>
      <c r="G4">
        <f t="shared" ref="G4:G17" si="1">1+F4/100</f>
        <v>1.024</v>
      </c>
    </row>
    <row r="5" spans="2:7" x14ac:dyDescent="0.25">
      <c r="B5">
        <v>2011</v>
      </c>
      <c r="D5">
        <v>22.521999999999998</v>
      </c>
      <c r="E5">
        <f t="shared" si="0"/>
        <v>1.0157856756269168</v>
      </c>
      <c r="F5">
        <v>2.8</v>
      </c>
      <c r="G5">
        <f t="shared" si="1"/>
        <v>1.028</v>
      </c>
    </row>
    <row r="6" spans="2:7" x14ac:dyDescent="0.25">
      <c r="B6">
        <v>2012</v>
      </c>
      <c r="D6">
        <v>22.928000000000001</v>
      </c>
      <c r="E6">
        <f t="shared" si="0"/>
        <v>1.0180268182221828</v>
      </c>
      <c r="F6">
        <v>3.8</v>
      </c>
      <c r="G6">
        <f t="shared" si="1"/>
        <v>1.038</v>
      </c>
    </row>
    <row r="7" spans="2:7" x14ac:dyDescent="0.25">
      <c r="B7">
        <v>2013</v>
      </c>
      <c r="D7">
        <v>23.297999999999998</v>
      </c>
      <c r="E7">
        <f t="shared" si="0"/>
        <v>1.0161374738311233</v>
      </c>
      <c r="F7">
        <v>2.2000000000000002</v>
      </c>
      <c r="G7">
        <f t="shared" si="1"/>
        <v>1.022</v>
      </c>
    </row>
    <row r="8" spans="2:7" x14ac:dyDescent="0.25">
      <c r="B8">
        <v>2014</v>
      </c>
      <c r="D8">
        <v>23.64</v>
      </c>
      <c r="E8">
        <f t="shared" si="0"/>
        <v>1.0146793716198816</v>
      </c>
      <c r="F8">
        <v>2.6</v>
      </c>
      <c r="G8">
        <f t="shared" si="1"/>
        <v>1.026</v>
      </c>
    </row>
    <row r="9" spans="2:7" x14ac:dyDescent="0.25">
      <c r="B9">
        <v>2015</v>
      </c>
      <c r="D9">
        <v>23.984999999999999</v>
      </c>
      <c r="E9">
        <f t="shared" si="0"/>
        <v>1.0145939086294415</v>
      </c>
      <c r="F9">
        <v>2.2999999999999998</v>
      </c>
      <c r="G9">
        <f t="shared" si="1"/>
        <v>1.0229999999999999</v>
      </c>
    </row>
    <row r="10" spans="2:7" x14ac:dyDescent="0.25">
      <c r="B10">
        <v>2016</v>
      </c>
      <c r="D10">
        <v>24.385000000000002</v>
      </c>
      <c r="E10">
        <f t="shared" si="0"/>
        <v>1.0166770898478217</v>
      </c>
      <c r="F10">
        <v>2.7</v>
      </c>
      <c r="G10">
        <f t="shared" si="1"/>
        <v>1.0269999999999999</v>
      </c>
    </row>
    <row r="11" spans="2:7" x14ac:dyDescent="0.25">
      <c r="B11">
        <v>2017</v>
      </c>
      <c r="D11">
        <v>24.759</v>
      </c>
      <c r="E11">
        <f t="shared" si="0"/>
        <v>1.0153372975189665</v>
      </c>
      <c r="F11">
        <v>2.4</v>
      </c>
      <c r="G11">
        <f t="shared" si="1"/>
        <v>1.024</v>
      </c>
    </row>
    <row r="12" spans="2:7" x14ac:dyDescent="0.25">
      <c r="B12">
        <v>2018</v>
      </c>
      <c r="D12">
        <v>25.146000000000001</v>
      </c>
      <c r="E12">
        <f t="shared" si="0"/>
        <v>1.0156306797528172</v>
      </c>
      <c r="F12">
        <v>2.8</v>
      </c>
      <c r="G12">
        <f t="shared" si="1"/>
        <v>1.028</v>
      </c>
    </row>
    <row r="13" spans="2:7" x14ac:dyDescent="0.25">
      <c r="B13">
        <v>2019</v>
      </c>
      <c r="D13">
        <v>25.52</v>
      </c>
      <c r="E13">
        <f t="shared" si="0"/>
        <v>1.0148731408573928</v>
      </c>
      <c r="F13">
        <v>1.9</v>
      </c>
      <c r="G13">
        <f t="shared" si="1"/>
        <v>1.0189999999999999</v>
      </c>
    </row>
    <row r="14" spans="2:7" x14ac:dyDescent="0.25">
      <c r="B14">
        <v>2020</v>
      </c>
      <c r="D14">
        <v>25.631</v>
      </c>
      <c r="E14">
        <f t="shared" si="0"/>
        <v>1.0043495297805642</v>
      </c>
      <c r="F14">
        <v>-2</v>
      </c>
      <c r="G14">
        <f t="shared" si="1"/>
        <v>0.98</v>
      </c>
    </row>
    <row r="15" spans="2:7" x14ac:dyDescent="0.25">
      <c r="B15">
        <v>2021</v>
      </c>
      <c r="D15">
        <v>25.774000000000001</v>
      </c>
      <c r="E15">
        <f t="shared" si="0"/>
        <v>1.0055791814599508</v>
      </c>
      <c r="F15">
        <v>5.4</v>
      </c>
      <c r="G15">
        <f t="shared" si="1"/>
        <v>1.054</v>
      </c>
    </row>
    <row r="16" spans="2:7" x14ac:dyDescent="0.25">
      <c r="B16">
        <v>2022</v>
      </c>
      <c r="D16">
        <v>26.32</v>
      </c>
      <c r="E16">
        <f t="shared" si="0"/>
        <v>1.0211841390548615</v>
      </c>
      <c r="F16">
        <v>4.0999999999999996</v>
      </c>
      <c r="G16">
        <f t="shared" si="1"/>
        <v>1.0409999999999999</v>
      </c>
    </row>
    <row r="17" spans="2:7" x14ac:dyDescent="0.25">
      <c r="B17">
        <v>2023</v>
      </c>
      <c r="D17">
        <v>26.954000000000001</v>
      </c>
      <c r="E17">
        <f t="shared" si="0"/>
        <v>1.0240881458966566</v>
      </c>
      <c r="F17">
        <v>2.1</v>
      </c>
      <c r="G17">
        <f t="shared" si="1"/>
        <v>1.0209999999999999</v>
      </c>
    </row>
    <row r="18" spans="2:7" x14ac:dyDescent="0.25">
      <c r="E18">
        <f>GEOMEAN(E3:E17)</f>
        <v>1.0152616661709395</v>
      </c>
      <c r="G18">
        <f>GEOMEAN(G3:G17)</f>
        <v>1.0248878774734136</v>
      </c>
    </row>
    <row r="19" spans="2:7" x14ac:dyDescent="0.25">
      <c r="D19" t="s">
        <v>11</v>
      </c>
      <c r="E19" s="2">
        <f>E18-1</f>
        <v>1.5261666170939492E-2</v>
      </c>
      <c r="F19" t="s">
        <v>11</v>
      </c>
      <c r="G19" s="2">
        <f>G18-1</f>
        <v>2.4887877473413589E-2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Daten</vt:lpstr>
      <vt:lpstr>AufgabeA</vt:lpstr>
      <vt:lpstr>AufgabeB</vt:lpstr>
      <vt:lpstr>AufgabeC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2025-12-04T07:26:21Z</dcterms:created>
  <dcterms:modified xsi:type="dcterms:W3CDTF">2025-12-04T08:55:06Z</dcterms:modified>
</cp:coreProperties>
</file>