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1046\Nextcloud\Winter2025\Makro_Macro\Vorlesung\Uebungen\"/>
    </mc:Choice>
  </mc:AlternateContent>
  <xr:revisionPtr revIDLastSave="0" documentId="13_ncr:1_{2788C845-DEE3-4421-907F-1CD6C2DC9D3A}" xr6:coauthVersionLast="47" xr6:coauthVersionMax="47" xr10:uidLastSave="{00000000-0000-0000-0000-000000000000}"/>
  <bookViews>
    <workbookView xWindow="7155" yWindow="4395" windowWidth="12015" windowHeight="11100" activeTab="1" xr2:uid="{86E4F4A8-42A6-44BF-A853-E9CB0E3C8193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" l="1"/>
  <c r="F18" i="2"/>
  <c r="F22" i="2"/>
  <c r="H22" i="2"/>
  <c r="H21" i="2"/>
  <c r="H20" i="2"/>
  <c r="H19" i="2"/>
  <c r="B7" i="2"/>
  <c r="B8" i="2" s="1"/>
  <c r="B9" i="2" s="1"/>
  <c r="B10" i="2" s="1"/>
  <c r="B11" i="2" s="1"/>
  <c r="B12" i="2" s="1"/>
  <c r="B13" i="2" s="1"/>
  <c r="B14" i="2" s="1"/>
  <c r="B15" i="2" s="1"/>
  <c r="B6" i="2"/>
  <c r="E6" i="2"/>
  <c r="E7" i="2" s="1"/>
  <c r="E8" i="2" s="1"/>
  <c r="E9" i="2" s="1"/>
  <c r="E10" i="2" s="1"/>
  <c r="E11" i="2" s="1"/>
  <c r="E12" i="2" s="1"/>
  <c r="E13" i="2" s="1"/>
  <c r="E14" i="2" s="1"/>
  <c r="E15" i="2" s="1"/>
  <c r="C15" i="2" s="1"/>
  <c r="G7" i="2"/>
  <c r="G8" i="2" s="1"/>
  <c r="G9" i="2" s="1"/>
  <c r="G10" i="2" s="1"/>
  <c r="G11" i="2" s="1"/>
  <c r="G12" i="2" s="1"/>
  <c r="G13" i="2" s="1"/>
  <c r="G14" i="2" s="1"/>
  <c r="G15" i="2" s="1"/>
  <c r="G6" i="2"/>
  <c r="H8" i="2"/>
  <c r="H9" i="2" s="1"/>
  <c r="H10" i="2" s="1"/>
  <c r="H11" i="2" s="1"/>
  <c r="H12" i="2" s="1"/>
  <c r="H13" i="2" s="1"/>
  <c r="H14" i="2" s="1"/>
  <c r="H15" i="2" s="1"/>
  <c r="H7" i="2"/>
  <c r="H6" i="2"/>
  <c r="A6" i="2"/>
  <c r="A7" i="2" s="1"/>
  <c r="A8" i="2" s="1"/>
  <c r="A9" i="2" s="1"/>
  <c r="A10" i="2" s="1"/>
  <c r="A11" i="2" s="1"/>
  <c r="A12" i="2" s="1"/>
  <c r="A13" i="2" s="1"/>
  <c r="A14" i="2" s="1"/>
  <c r="A15" i="2" s="1"/>
  <c r="K6" i="2"/>
  <c r="L6" i="2" s="1"/>
  <c r="K5" i="2"/>
  <c r="K4" i="2"/>
  <c r="J6" i="2"/>
  <c r="I6" i="2"/>
  <c r="I5" i="2"/>
  <c r="I4" i="2"/>
  <c r="B3" i="2"/>
  <c r="H5" i="2"/>
  <c r="G5" i="2"/>
  <c r="C5" i="2"/>
  <c r="D5" i="2"/>
  <c r="E5" i="2"/>
  <c r="E4" i="2"/>
  <c r="F4" i="2" s="1"/>
  <c r="G4" i="2"/>
  <c r="C4" i="2"/>
  <c r="A5" i="2"/>
  <c r="A4" i="2"/>
  <c r="B22" i="1"/>
  <c r="B19" i="1"/>
  <c r="B18" i="1"/>
  <c r="G21" i="1"/>
  <c r="H20" i="1"/>
  <c r="G20" i="1"/>
  <c r="B7" i="1"/>
  <c r="B8" i="1" s="1"/>
  <c r="B9" i="1" s="1"/>
  <c r="B10" i="1" s="1"/>
  <c r="B11" i="1" s="1"/>
  <c r="B12" i="1" s="1"/>
  <c r="B13" i="1" s="1"/>
  <c r="B14" i="1" s="1"/>
  <c r="B15" i="1" s="1"/>
  <c r="B6" i="1"/>
  <c r="D15" i="1"/>
  <c r="D14" i="1"/>
  <c r="D13" i="1"/>
  <c r="D12" i="1"/>
  <c r="D11" i="1"/>
  <c r="D10" i="1"/>
  <c r="D9" i="1"/>
  <c r="D8" i="1"/>
  <c r="D7" i="1"/>
  <c r="D6" i="1"/>
  <c r="C15" i="1"/>
  <c r="C14" i="1"/>
  <c r="C13" i="1"/>
  <c r="C12" i="1"/>
  <c r="C11" i="1"/>
  <c r="C10" i="1"/>
  <c r="C9" i="1"/>
  <c r="C8" i="1"/>
  <c r="C7" i="1"/>
  <c r="C6" i="1"/>
  <c r="G6" i="1"/>
  <c r="G7" i="1" s="1"/>
  <c r="G8" i="1" s="1"/>
  <c r="G9" i="1" s="1"/>
  <c r="G10" i="1" s="1"/>
  <c r="G11" i="1" s="1"/>
  <c r="G12" i="1" s="1"/>
  <c r="G13" i="1" s="1"/>
  <c r="G14" i="1" s="1"/>
  <c r="G15" i="1" s="1"/>
  <c r="E7" i="1"/>
  <c r="E8" i="1" s="1"/>
  <c r="E9" i="1" s="1"/>
  <c r="E10" i="1" s="1"/>
  <c r="E11" i="1" s="1"/>
  <c r="E12" i="1" s="1"/>
  <c r="E13" i="1" s="1"/>
  <c r="E14" i="1" s="1"/>
  <c r="E15" i="1" s="1"/>
  <c r="E6" i="1"/>
  <c r="H8" i="1"/>
  <c r="H9" i="1" s="1"/>
  <c r="H10" i="1" s="1"/>
  <c r="H11" i="1" s="1"/>
  <c r="H12" i="1" s="1"/>
  <c r="H13" i="1" s="1"/>
  <c r="H14" i="1" s="1"/>
  <c r="H15" i="1" s="1"/>
  <c r="H7" i="1"/>
  <c r="H6" i="1"/>
  <c r="A7" i="1"/>
  <c r="A8" i="1" s="1"/>
  <c r="A9" i="1" s="1"/>
  <c r="A10" i="1" s="1"/>
  <c r="A11" i="1" s="1"/>
  <c r="A12" i="1" s="1"/>
  <c r="A13" i="1" s="1"/>
  <c r="A14" i="1" s="1"/>
  <c r="A15" i="1" s="1"/>
  <c r="A6" i="1"/>
  <c r="K6" i="1"/>
  <c r="L6" i="1" s="1"/>
  <c r="K5" i="1"/>
  <c r="K4" i="1"/>
  <c r="J6" i="1"/>
  <c r="I6" i="1"/>
  <c r="I5" i="1"/>
  <c r="I4" i="1"/>
  <c r="H5" i="1"/>
  <c r="G5" i="1"/>
  <c r="E5" i="1"/>
  <c r="F4" i="1"/>
  <c r="E4" i="1"/>
  <c r="G4" i="1"/>
  <c r="C5" i="1"/>
  <c r="D5" i="1"/>
  <c r="C4" i="1"/>
  <c r="A5" i="1"/>
  <c r="A4" i="1"/>
  <c r="C6" i="2" l="1"/>
  <c r="D6" i="2" s="1"/>
  <c r="C7" i="2"/>
  <c r="D7" i="2" s="1"/>
  <c r="C8" i="2"/>
  <c r="D8" i="2" s="1"/>
  <c r="C9" i="2"/>
  <c r="D9" i="2" s="1"/>
  <c r="C11" i="2"/>
  <c r="D11" i="2" s="1"/>
  <c r="C12" i="2"/>
  <c r="C14" i="2"/>
  <c r="C10" i="2"/>
  <c r="D10" i="2" s="1"/>
  <c r="C13" i="2"/>
  <c r="D13" i="2" s="1"/>
  <c r="D14" i="2" l="1"/>
  <c r="D12" i="2"/>
  <c r="D15" i="2"/>
</calcChain>
</file>

<file path=xl/sharedStrings.xml><?xml version="1.0" encoding="utf-8"?>
<sst xmlns="http://schemas.openxmlformats.org/spreadsheetml/2006/main" count="18" uniqueCount="18">
  <si>
    <t>GDPnom</t>
  </si>
  <si>
    <t>GDPnom-I</t>
  </si>
  <si>
    <t>GDPnom-GR</t>
  </si>
  <si>
    <t>GDPreal-I</t>
  </si>
  <si>
    <t>GDPreal-GR</t>
  </si>
  <si>
    <t>GDP-D-I</t>
  </si>
  <si>
    <t>GDP-D-GR</t>
  </si>
  <si>
    <t>GDPreal-GF</t>
  </si>
  <si>
    <t>GDP-D-GF</t>
  </si>
  <si>
    <t>BIPnom</t>
  </si>
  <si>
    <t>BIPnom-I</t>
  </si>
  <si>
    <t>BIPnom-WR</t>
  </si>
  <si>
    <t>BIPreal-I</t>
  </si>
  <si>
    <t>BIPreal-WR</t>
  </si>
  <si>
    <t>BIP-D-I</t>
  </si>
  <si>
    <t>BIP-D-WR</t>
  </si>
  <si>
    <t>BIPreal-WF</t>
  </si>
  <si>
    <t>BIP-D-WF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</si>
</sst>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0" applyNumberFormat="1"/>
    <xf numFmtId="10" fontId="0" fillId="0" borderId="0" xfId="0" applyNumberFormat="1"/>
    <xf numFmtId="0" fontId="2" fillId="0" borderId="0" xfId="0" applyFont="1"/>
    <xf numFmtId="10" fontId="2" fillId="0" borderId="0" xfId="0" applyNumberFormat="1" applyFont="1"/>
    <xf numFmtId="10" fontId="0" fillId="0" borderId="0" xfId="1" applyNumberFormat="1" applyFont="1"/>
    <xf numFmtId="164" fontId="0" fillId="0" borderId="0" xfId="0" applyNumberFormat="1"/>
    <xf numFmtId="0" fontId="3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93F98-07F9-4689-844C-521109A8EBA9}">
  <dimension ref="A2:L22"/>
  <sheetViews>
    <sheetView workbookViewId="0">
      <selection activeCell="B23" sqref="B23"/>
    </sheetView>
  </sheetViews>
  <sheetFormatPr baseColWidth="10" defaultRowHeight="15" x14ac:dyDescent="0.25"/>
  <sheetData>
    <row r="2" spans="1:12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K2" t="s">
        <v>8</v>
      </c>
    </row>
    <row r="3" spans="1:12" x14ac:dyDescent="0.25">
      <c r="A3">
        <v>2022</v>
      </c>
      <c r="C3" s="3">
        <v>100</v>
      </c>
      <c r="E3" s="3">
        <v>100</v>
      </c>
      <c r="G3" s="3">
        <v>100</v>
      </c>
    </row>
    <row r="4" spans="1:12" x14ac:dyDescent="0.25">
      <c r="A4">
        <f>A3+1</f>
        <v>2023</v>
      </c>
      <c r="B4" s="3">
        <v>100000</v>
      </c>
      <c r="C4">
        <f>C3*(1+D4)</f>
        <v>105</v>
      </c>
      <c r="D4" s="4">
        <v>0.05</v>
      </c>
      <c r="E4">
        <f>100*C4/G4</f>
        <v>99.056603773584911</v>
      </c>
      <c r="F4" s="5">
        <f>(E4-E3)/E3</f>
        <v>-9.4339622641508927E-3</v>
      </c>
      <c r="G4">
        <f>G3*(1+H4)</f>
        <v>106</v>
      </c>
      <c r="H4" s="4">
        <v>0.06</v>
      </c>
      <c r="I4" s="6">
        <f>1+F4</f>
        <v>0.99056603773584906</v>
      </c>
      <c r="K4" s="6">
        <f>1+H4</f>
        <v>1.06</v>
      </c>
    </row>
    <row r="5" spans="1:12" x14ac:dyDescent="0.25">
      <c r="A5">
        <f>A4+1</f>
        <v>2024</v>
      </c>
      <c r="B5" s="3">
        <v>105000</v>
      </c>
      <c r="C5">
        <f>C4*(1+D5)</f>
        <v>110.25</v>
      </c>
      <c r="D5" s="5">
        <f>(B5-B4)/B4</f>
        <v>0.05</v>
      </c>
      <c r="E5">
        <f>E4*(1+F5)</f>
        <v>102.52358490566037</v>
      </c>
      <c r="F5" s="4">
        <v>3.5000000000000003E-2</v>
      </c>
      <c r="G5">
        <f>100*C5/E5</f>
        <v>107.53623188405798</v>
      </c>
      <c r="H5" s="5">
        <f>(G5-G4)/G4</f>
        <v>1.449275362318852E-2</v>
      </c>
      <c r="I5" s="6">
        <f>1+F5</f>
        <v>1.0349999999999999</v>
      </c>
      <c r="K5" s="6">
        <f>1+H5</f>
        <v>1.0144927536231885</v>
      </c>
    </row>
    <row r="6" spans="1:12" x14ac:dyDescent="0.25">
      <c r="A6">
        <f>A5+1</f>
        <v>2025</v>
      </c>
      <c r="B6">
        <f>B5*(1+D6)</f>
        <v>109973.50837123574</v>
      </c>
      <c r="C6">
        <f>E6*G6/100</f>
        <v>115.47218378979754</v>
      </c>
      <c r="D6">
        <f>(C6-C5)/C5</f>
        <v>4.7366746392721454E-2</v>
      </c>
      <c r="E6">
        <f>E5*(1+F6)</f>
        <v>103.54882075471697</v>
      </c>
      <c r="F6" s="1">
        <v>0.01</v>
      </c>
      <c r="G6">
        <f>G5*(1+H6)</f>
        <v>111.51472604726639</v>
      </c>
      <c r="H6" s="2">
        <f>L6</f>
        <v>3.6996778606654956E-2</v>
      </c>
      <c r="I6">
        <f>(I4*I5)^(1/2)</f>
        <v>1.0125393074131017</v>
      </c>
      <c r="J6" s="5">
        <f>I6-1</f>
        <v>1.2539307413101719E-2</v>
      </c>
      <c r="K6">
        <f>(K4*K5)^(1/2)</f>
        <v>1.036996778606655</v>
      </c>
      <c r="L6" s="5">
        <f>K6-1</f>
        <v>3.6996778606654956E-2</v>
      </c>
    </row>
    <row r="7" spans="1:12" x14ac:dyDescent="0.25">
      <c r="A7">
        <f t="shared" ref="A7:A15" si="0">A6+1</f>
        <v>2026</v>
      </c>
      <c r="B7">
        <f t="shared" ref="B7:B15" si="1">B6*(1+D7)</f>
        <v>115182.59565217391</v>
      </c>
      <c r="C7">
        <f t="shared" ref="C7:C15" si="2">E7*G7/100</f>
        <v>120.94172543478263</v>
      </c>
      <c r="D7">
        <f t="shared" ref="D7:D15" si="3">(C7-C6)/C6</f>
        <v>4.7366746392721662E-2</v>
      </c>
      <c r="E7">
        <f t="shared" ref="E7:G15" si="4">E6*(1+F7)</f>
        <v>104.58430896226415</v>
      </c>
      <c r="F7" s="1">
        <v>0.01</v>
      </c>
      <c r="G7">
        <f t="shared" si="4"/>
        <v>115.64041167821888</v>
      </c>
      <c r="H7" s="2">
        <f>H6</f>
        <v>3.6996778606654956E-2</v>
      </c>
    </row>
    <row r="8" spans="1:12" x14ac:dyDescent="0.25">
      <c r="A8">
        <f t="shared" si="0"/>
        <v>2027</v>
      </c>
      <c r="B8">
        <f t="shared" si="1"/>
        <v>120638.42044928581</v>
      </c>
      <c r="C8">
        <f t="shared" si="2"/>
        <v>126.67034147175012</v>
      </c>
      <c r="D8">
        <f t="shared" si="3"/>
        <v>4.7366746392721419E-2</v>
      </c>
      <c r="E8">
        <f t="shared" si="4"/>
        <v>105.63015205188678</v>
      </c>
      <c r="F8" s="1">
        <v>0.01</v>
      </c>
      <c r="G8">
        <f t="shared" si="4"/>
        <v>119.91873438706038</v>
      </c>
      <c r="H8" s="2">
        <f t="shared" ref="H8:H15" si="5">H7</f>
        <v>3.6996778606654956E-2</v>
      </c>
    </row>
    <row r="9" spans="1:12" x14ac:dyDescent="0.25">
      <c r="A9">
        <f t="shared" si="0"/>
        <v>2028</v>
      </c>
      <c r="B9">
        <f t="shared" si="1"/>
        <v>126352.66991592562</v>
      </c>
      <c r="C9">
        <f t="shared" si="2"/>
        <v>132.67030341172193</v>
      </c>
      <c r="D9">
        <f t="shared" si="3"/>
        <v>4.7366746392721426E-2</v>
      </c>
      <c r="E9">
        <f t="shared" si="4"/>
        <v>106.68645357240565</v>
      </c>
      <c r="F9" s="1">
        <v>0.01</v>
      </c>
      <c r="G9">
        <f t="shared" si="4"/>
        <v>124.35534125396872</v>
      </c>
      <c r="H9" s="2">
        <f t="shared" si="5"/>
        <v>3.6996778606654956E-2</v>
      </c>
    </row>
    <row r="10" spans="1:12" x14ac:dyDescent="0.25">
      <c r="A10">
        <f t="shared" si="0"/>
        <v>2029</v>
      </c>
      <c r="B10">
        <f t="shared" si="1"/>
        <v>132337.58478787652</v>
      </c>
      <c r="C10">
        <f t="shared" si="2"/>
        <v>138.95446402727038</v>
      </c>
      <c r="D10">
        <f t="shared" si="3"/>
        <v>4.7366746392721482E-2</v>
      </c>
      <c r="E10">
        <f t="shared" si="4"/>
        <v>107.7533181081297</v>
      </c>
      <c r="F10" s="1">
        <v>0.01</v>
      </c>
      <c r="G10">
        <f t="shared" si="4"/>
        <v>128.95608828289681</v>
      </c>
      <c r="H10" s="2">
        <f t="shared" si="5"/>
        <v>3.6996778606654956E-2</v>
      </c>
    </row>
    <row r="11" spans="1:12" x14ac:dyDescent="0.25">
      <c r="A11">
        <f t="shared" si="0"/>
        <v>2030</v>
      </c>
      <c r="B11">
        <f t="shared" si="1"/>
        <v>138605.98560474915</v>
      </c>
      <c r="C11">
        <f t="shared" si="2"/>
        <v>145.53628488498663</v>
      </c>
      <c r="D11">
        <f t="shared" si="3"/>
        <v>4.7366746392721454E-2</v>
      </c>
      <c r="E11">
        <f t="shared" si="4"/>
        <v>108.830851289211</v>
      </c>
      <c r="F11" s="1">
        <v>0.01</v>
      </c>
      <c r="G11">
        <f t="shared" si="4"/>
        <v>133.72704813107939</v>
      </c>
      <c r="H11" s="2">
        <f t="shared" si="5"/>
        <v>3.6996778606654956E-2</v>
      </c>
    </row>
    <row r="12" spans="1:12" x14ac:dyDescent="0.25">
      <c r="A12">
        <f t="shared" si="0"/>
        <v>2031</v>
      </c>
      <c r="B12">
        <f t="shared" si="1"/>
        <v>145171.3001734025</v>
      </c>
      <c r="C12">
        <f t="shared" si="2"/>
        <v>152.42986518207263</v>
      </c>
      <c r="D12">
        <f t="shared" si="3"/>
        <v>4.7366746392721329E-2</v>
      </c>
      <c r="E12">
        <f t="shared" si="4"/>
        <v>109.91915980210311</v>
      </c>
      <c r="F12" s="1">
        <v>0.01</v>
      </c>
      <c r="G12">
        <f t="shared" si="4"/>
        <v>138.67451812450642</v>
      </c>
      <c r="H12" s="2">
        <f t="shared" si="5"/>
        <v>3.6996778606654956E-2</v>
      </c>
    </row>
    <row r="13" spans="1:12" x14ac:dyDescent="0.25">
      <c r="A13">
        <f t="shared" si="0"/>
        <v>2032</v>
      </c>
      <c r="B13">
        <f t="shared" si="1"/>
        <v>152047.59233221776</v>
      </c>
      <c r="C13">
        <f t="shared" si="2"/>
        <v>159.64997194882864</v>
      </c>
      <c r="D13">
        <f t="shared" si="3"/>
        <v>4.7366746392721766E-2</v>
      </c>
      <c r="E13">
        <f t="shared" si="4"/>
        <v>111.01835140012415</v>
      </c>
      <c r="F13" s="1">
        <v>0.01</v>
      </c>
      <c r="G13">
        <f t="shared" si="4"/>
        <v>143.80502856994335</v>
      </c>
      <c r="H13" s="2">
        <f t="shared" si="5"/>
        <v>3.6996778606654956E-2</v>
      </c>
    </row>
    <row r="14" spans="1:12" x14ac:dyDescent="0.25">
      <c r="A14">
        <f t="shared" si="0"/>
        <v>2033</v>
      </c>
      <c r="B14">
        <f t="shared" si="1"/>
        <v>159249.59207784181</v>
      </c>
      <c r="C14">
        <f t="shared" si="2"/>
        <v>167.2120716817339</v>
      </c>
      <c r="D14">
        <f t="shared" si="3"/>
        <v>4.7366746392721495E-2</v>
      </c>
      <c r="E14">
        <f t="shared" si="4"/>
        <v>112.12853491412538</v>
      </c>
      <c r="F14" s="1">
        <v>0.01</v>
      </c>
      <c r="G14">
        <f t="shared" si="4"/>
        <v>149.12535137446923</v>
      </c>
      <c r="H14" s="2">
        <f t="shared" si="5"/>
        <v>3.6996778606654956E-2</v>
      </c>
    </row>
    <row r="15" spans="1:12" x14ac:dyDescent="0.25">
      <c r="A15">
        <f t="shared" si="0"/>
        <v>2034</v>
      </c>
      <c r="B15" s="7">
        <f t="shared" si="1"/>
        <v>166792.72711893727</v>
      </c>
      <c r="C15">
        <f t="shared" si="2"/>
        <v>175.13236347488416</v>
      </c>
      <c r="D15">
        <f t="shared" si="3"/>
        <v>4.7366746392721482E-2</v>
      </c>
      <c r="E15">
        <f t="shared" si="4"/>
        <v>113.24982026326664</v>
      </c>
      <c r="F15" s="1">
        <v>0.01</v>
      </c>
      <c r="G15">
        <f t="shared" si="4"/>
        <v>154.64250898391009</v>
      </c>
      <c r="H15" s="2">
        <f t="shared" si="5"/>
        <v>3.6996778606654956E-2</v>
      </c>
    </row>
    <row r="18" spans="2:8" x14ac:dyDescent="0.25">
      <c r="B18">
        <f>(1900-20/3)/(200/3+300)</f>
        <v>5.1636363636363631</v>
      </c>
    </row>
    <row r="19" spans="2:8" x14ac:dyDescent="0.25">
      <c r="B19">
        <f>B18*200/3+20/3</f>
        <v>350.90909090909088</v>
      </c>
    </row>
    <row r="20" spans="2:8" x14ac:dyDescent="0.25">
      <c r="G20">
        <f>500/1880</f>
        <v>0.26595744680851063</v>
      </c>
      <c r="H20">
        <f>1/G20</f>
        <v>3.7600000000000002</v>
      </c>
    </row>
    <row r="21" spans="2:8" x14ac:dyDescent="0.25">
      <c r="G21">
        <f>1900/3-1880/5</f>
        <v>257.33333333333337</v>
      </c>
    </row>
    <row r="22" spans="2:8" x14ac:dyDescent="0.25">
      <c r="B22">
        <f>(3/200*B19-1/10-5+B19/100)*30</f>
        <v>110.18181818181816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78E5-4717-4C81-8F52-1A8665E76831}">
  <dimension ref="A2:L22"/>
  <sheetViews>
    <sheetView tabSelected="1" topLeftCell="D1" workbookViewId="0">
      <selection activeCell="G19" sqref="G19"/>
    </sheetView>
  </sheetViews>
  <sheetFormatPr baseColWidth="10" defaultRowHeight="15" x14ac:dyDescent="0.25"/>
  <sheetData>
    <row r="2" spans="1:12" x14ac:dyDescent="0.25"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K2" t="s">
        <v>17</v>
      </c>
    </row>
    <row r="3" spans="1:12" x14ac:dyDescent="0.25">
      <c r="A3">
        <v>2022</v>
      </c>
      <c r="B3">
        <f>B4*C3/105</f>
        <v>95238.095238095237</v>
      </c>
      <c r="C3" s="3">
        <v>100</v>
      </c>
      <c r="E3" s="3">
        <v>100</v>
      </c>
      <c r="G3" s="3">
        <v>100</v>
      </c>
    </row>
    <row r="4" spans="1:12" x14ac:dyDescent="0.25">
      <c r="A4">
        <f>A3+1</f>
        <v>2023</v>
      </c>
      <c r="B4" s="3">
        <v>100000</v>
      </c>
      <c r="C4">
        <f>C3*(1+D4)</f>
        <v>105</v>
      </c>
      <c r="D4" s="2">
        <v>0.05</v>
      </c>
      <c r="E4">
        <f>100*C4/G4</f>
        <v>99.056603773584911</v>
      </c>
      <c r="F4" s="5">
        <f>(E4-E3)/E3</f>
        <v>-9.4339622641508927E-3</v>
      </c>
      <c r="G4">
        <f>G3*(1+H4)</f>
        <v>106</v>
      </c>
      <c r="H4" s="4">
        <v>0.06</v>
      </c>
      <c r="I4" s="6">
        <f>1+F4</f>
        <v>0.99056603773584906</v>
      </c>
      <c r="K4" s="6">
        <f>1+H4</f>
        <v>1.06</v>
      </c>
    </row>
    <row r="5" spans="1:12" x14ac:dyDescent="0.25">
      <c r="A5">
        <f t="shared" ref="A5:A15" si="0">A4+1</f>
        <v>2024</v>
      </c>
      <c r="B5" s="3">
        <v>105000</v>
      </c>
      <c r="C5">
        <f>C4*(1+D5)</f>
        <v>110.25</v>
      </c>
      <c r="D5" s="2">
        <f>(B5-B4)/B4</f>
        <v>0.05</v>
      </c>
      <c r="E5">
        <f>E4*(1+F5)</f>
        <v>102.52358490566037</v>
      </c>
      <c r="F5" s="4">
        <v>3.5000000000000003E-2</v>
      </c>
      <c r="G5">
        <f>100*C5/E5</f>
        <v>107.53623188405798</v>
      </c>
      <c r="H5" s="5">
        <f>(G5-G4)/G4</f>
        <v>1.449275362318852E-2</v>
      </c>
      <c r="I5" s="6">
        <f>1+F5</f>
        <v>1.0349999999999999</v>
      </c>
      <c r="K5" s="6">
        <f>1+H5</f>
        <v>1.0144927536231885</v>
      </c>
    </row>
    <row r="6" spans="1:12" x14ac:dyDescent="0.25">
      <c r="A6">
        <f t="shared" si="0"/>
        <v>2025</v>
      </c>
      <c r="B6">
        <f>B5*(1+D6)</f>
        <v>109973.50837123574</v>
      </c>
      <c r="C6">
        <f>E6*G6/100</f>
        <v>115.47218378979754</v>
      </c>
      <c r="D6" s="2">
        <f>(C6-C5)/C5</f>
        <v>4.7366746392721454E-2</v>
      </c>
      <c r="E6">
        <f>E5*(1+F6)</f>
        <v>103.54882075471697</v>
      </c>
      <c r="F6" s="2">
        <v>0.01</v>
      </c>
      <c r="G6">
        <f>G5*(1+H6)</f>
        <v>111.51472604726639</v>
      </c>
      <c r="H6" s="2">
        <f>L6</f>
        <v>3.6996778606654956E-2</v>
      </c>
      <c r="I6">
        <f>(I4*I5)^(1/2)</f>
        <v>1.0125393074131017</v>
      </c>
      <c r="J6" s="5">
        <f>I6-1</f>
        <v>1.2539307413101719E-2</v>
      </c>
      <c r="K6">
        <f>(K4*K5)^(1/2)</f>
        <v>1.036996778606655</v>
      </c>
      <c r="L6" s="5">
        <f>K6-1</f>
        <v>3.6996778606654956E-2</v>
      </c>
    </row>
    <row r="7" spans="1:12" x14ac:dyDescent="0.25">
      <c r="A7">
        <f t="shared" si="0"/>
        <v>2026</v>
      </c>
      <c r="B7">
        <f t="shared" ref="B7:B15" si="1">B6*(1+D7)</f>
        <v>115182.59565217391</v>
      </c>
      <c r="C7">
        <f t="shared" ref="C7:C15" si="2">E7*G7/100</f>
        <v>120.94172543478263</v>
      </c>
      <c r="D7" s="2">
        <f t="shared" ref="D7:D15" si="3">(C7-C6)/C6</f>
        <v>4.7366746392721662E-2</v>
      </c>
      <c r="E7">
        <f t="shared" ref="E7:G15" si="4">E6*(1+F7)</f>
        <v>104.58430896226415</v>
      </c>
      <c r="F7" s="2">
        <v>0.01</v>
      </c>
      <c r="G7">
        <f t="shared" si="4"/>
        <v>115.64041167821888</v>
      </c>
      <c r="H7" s="2">
        <f>H6</f>
        <v>3.6996778606654956E-2</v>
      </c>
    </row>
    <row r="8" spans="1:12" x14ac:dyDescent="0.25">
      <c r="A8">
        <f t="shared" si="0"/>
        <v>2027</v>
      </c>
      <c r="B8">
        <f t="shared" si="1"/>
        <v>120638.42044928581</v>
      </c>
      <c r="C8">
        <f t="shared" si="2"/>
        <v>126.67034147175012</v>
      </c>
      <c r="D8" s="2">
        <f t="shared" si="3"/>
        <v>4.7366746392721419E-2</v>
      </c>
      <c r="E8">
        <f t="shared" si="4"/>
        <v>105.63015205188678</v>
      </c>
      <c r="F8" s="2">
        <v>0.01</v>
      </c>
      <c r="G8">
        <f t="shared" si="4"/>
        <v>119.91873438706038</v>
      </c>
      <c r="H8" s="2">
        <f t="shared" ref="H8:H15" si="5">H7</f>
        <v>3.6996778606654956E-2</v>
      </c>
    </row>
    <row r="9" spans="1:12" x14ac:dyDescent="0.25">
      <c r="A9">
        <f t="shared" si="0"/>
        <v>2028</v>
      </c>
      <c r="B9">
        <f t="shared" si="1"/>
        <v>126352.66991592562</v>
      </c>
      <c r="C9">
        <f t="shared" si="2"/>
        <v>132.67030341172193</v>
      </c>
      <c r="D9" s="2">
        <f t="shared" si="3"/>
        <v>4.7366746392721426E-2</v>
      </c>
      <c r="E9">
        <f t="shared" si="4"/>
        <v>106.68645357240565</v>
      </c>
      <c r="F9" s="2">
        <v>0.01</v>
      </c>
      <c r="G9">
        <f t="shared" si="4"/>
        <v>124.35534125396872</v>
      </c>
      <c r="H9" s="2">
        <f t="shared" si="5"/>
        <v>3.6996778606654956E-2</v>
      </c>
    </row>
    <row r="10" spans="1:12" x14ac:dyDescent="0.25">
      <c r="A10">
        <f t="shared" si="0"/>
        <v>2029</v>
      </c>
      <c r="B10">
        <f t="shared" si="1"/>
        <v>132337.58478787652</v>
      </c>
      <c r="C10">
        <f t="shared" si="2"/>
        <v>138.95446402727038</v>
      </c>
      <c r="D10" s="2">
        <f t="shared" si="3"/>
        <v>4.7366746392721482E-2</v>
      </c>
      <c r="E10">
        <f t="shared" si="4"/>
        <v>107.7533181081297</v>
      </c>
      <c r="F10" s="2">
        <v>0.01</v>
      </c>
      <c r="G10">
        <f t="shared" si="4"/>
        <v>128.95608828289681</v>
      </c>
      <c r="H10" s="2">
        <f t="shared" si="5"/>
        <v>3.6996778606654956E-2</v>
      </c>
    </row>
    <row r="11" spans="1:12" x14ac:dyDescent="0.25">
      <c r="A11">
        <f t="shared" si="0"/>
        <v>2030</v>
      </c>
      <c r="B11">
        <f t="shared" si="1"/>
        <v>138605.98560474915</v>
      </c>
      <c r="C11">
        <f t="shared" si="2"/>
        <v>145.53628488498663</v>
      </c>
      <c r="D11" s="2">
        <f t="shared" si="3"/>
        <v>4.7366746392721454E-2</v>
      </c>
      <c r="E11">
        <f t="shared" si="4"/>
        <v>108.830851289211</v>
      </c>
      <c r="F11" s="2">
        <v>0.01</v>
      </c>
      <c r="G11">
        <f t="shared" si="4"/>
        <v>133.72704813107939</v>
      </c>
      <c r="H11" s="2">
        <f t="shared" si="5"/>
        <v>3.6996778606654956E-2</v>
      </c>
    </row>
    <row r="12" spans="1:12" x14ac:dyDescent="0.25">
      <c r="A12">
        <f t="shared" si="0"/>
        <v>2031</v>
      </c>
      <c r="B12">
        <f t="shared" si="1"/>
        <v>145171.3001734025</v>
      </c>
      <c r="C12">
        <f t="shared" si="2"/>
        <v>152.42986518207263</v>
      </c>
      <c r="D12" s="2">
        <f t="shared" si="3"/>
        <v>4.7366746392721329E-2</v>
      </c>
      <c r="E12">
        <f t="shared" si="4"/>
        <v>109.91915980210311</v>
      </c>
      <c r="F12" s="2">
        <v>0.01</v>
      </c>
      <c r="G12">
        <f t="shared" si="4"/>
        <v>138.67451812450642</v>
      </c>
      <c r="H12" s="2">
        <f t="shared" si="5"/>
        <v>3.6996778606654956E-2</v>
      </c>
    </row>
    <row r="13" spans="1:12" x14ac:dyDescent="0.25">
      <c r="A13">
        <f t="shared" si="0"/>
        <v>2032</v>
      </c>
      <c r="B13">
        <f t="shared" si="1"/>
        <v>152047.59233221776</v>
      </c>
      <c r="C13">
        <f t="shared" si="2"/>
        <v>159.64997194882864</v>
      </c>
      <c r="D13" s="2">
        <f t="shared" si="3"/>
        <v>4.7366746392721766E-2</v>
      </c>
      <c r="E13">
        <f t="shared" si="4"/>
        <v>111.01835140012415</v>
      </c>
      <c r="F13" s="2">
        <v>0.01</v>
      </c>
      <c r="G13">
        <f t="shared" si="4"/>
        <v>143.80502856994335</v>
      </c>
      <c r="H13" s="2">
        <f t="shared" si="5"/>
        <v>3.6996778606654956E-2</v>
      </c>
    </row>
    <row r="14" spans="1:12" x14ac:dyDescent="0.25">
      <c r="A14">
        <f t="shared" si="0"/>
        <v>2033</v>
      </c>
      <c r="B14">
        <f t="shared" si="1"/>
        <v>159249.59207784181</v>
      </c>
      <c r="C14">
        <f t="shared" si="2"/>
        <v>167.2120716817339</v>
      </c>
      <c r="D14" s="2">
        <f t="shared" si="3"/>
        <v>4.7366746392721495E-2</v>
      </c>
      <c r="E14">
        <f t="shared" si="4"/>
        <v>112.12853491412538</v>
      </c>
      <c r="F14" s="2">
        <v>0.01</v>
      </c>
      <c r="G14">
        <f t="shared" si="4"/>
        <v>149.12535137446923</v>
      </c>
      <c r="H14" s="2">
        <f t="shared" si="5"/>
        <v>3.6996778606654956E-2</v>
      </c>
    </row>
    <row r="15" spans="1:12" x14ac:dyDescent="0.25">
      <c r="A15">
        <f t="shared" si="0"/>
        <v>2034</v>
      </c>
      <c r="B15" s="7">
        <f t="shared" si="1"/>
        <v>166792.72711893727</v>
      </c>
      <c r="C15">
        <f t="shared" si="2"/>
        <v>175.13236347488416</v>
      </c>
      <c r="D15" s="2">
        <f t="shared" si="3"/>
        <v>4.7366746392721482E-2</v>
      </c>
      <c r="E15">
        <f t="shared" si="4"/>
        <v>113.24982026326664</v>
      </c>
      <c r="F15" s="2">
        <v>0.01</v>
      </c>
      <c r="G15">
        <f t="shared" si="4"/>
        <v>154.64250898391009</v>
      </c>
      <c r="H15" s="2">
        <f t="shared" si="5"/>
        <v>3.6996778606654956E-2</v>
      </c>
    </row>
    <row r="18" spans="6:8" x14ac:dyDescent="0.25">
      <c r="F18">
        <f>19/3-H22/100</f>
        <v>2.8242424242424242</v>
      </c>
      <c r="G18">
        <f>(3*H22-200*F18)*4</f>
        <v>1951.5151515151506</v>
      </c>
    </row>
    <row r="19" spans="6:8" x14ac:dyDescent="0.25">
      <c r="H19">
        <f>1880/500</f>
        <v>3.76</v>
      </c>
    </row>
    <row r="20" spans="6:8" x14ac:dyDescent="0.25">
      <c r="H20">
        <f>H19*200/3+20/3</f>
        <v>257.33333333333331</v>
      </c>
    </row>
    <row r="21" spans="6:8" x14ac:dyDescent="0.25">
      <c r="H21">
        <f>(1900-20/3)/(1100/3)</f>
        <v>5.1636363636363631</v>
      </c>
    </row>
    <row r="22" spans="6:8" x14ac:dyDescent="0.25">
      <c r="F22">
        <f>(30/200)*(3*H22-20)+0.3*H22-150</f>
        <v>110.18181818181813</v>
      </c>
      <c r="H22">
        <f>H21*200/3+20/3</f>
        <v>350.90909090909088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Köster, Bernhard Johannes</dc:creator>
  <cp:lastModifiedBy>Köster, Bernhard Johannes</cp:lastModifiedBy>
  <dcterms:created xsi:type="dcterms:W3CDTF">2025-12-10T09:34:51Z</dcterms:created>
  <dcterms:modified xsi:type="dcterms:W3CDTF">2025-12-11T08:51:40Z</dcterms:modified>
</cp:coreProperties>
</file>