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kro\Vorlesung\"/>
    </mc:Choice>
  </mc:AlternateContent>
  <xr:revisionPtr revIDLastSave="0" documentId="13_ncr:1_{DA14ED30-F350-4335-8EDB-264D98B0C785}" xr6:coauthVersionLast="47" xr6:coauthVersionMax="47" xr10:uidLastSave="{00000000-0000-0000-0000-000000000000}"/>
  <bookViews>
    <workbookView xWindow="34965" yWindow="1980" windowWidth="21600" windowHeight="11325" activeTab="1" xr2:uid="{71249A89-6DE9-49ED-852D-507AD50DA320}"/>
  </bookViews>
  <sheets>
    <sheet name="BIP-Rechnung" sheetId="3" r:id="rId1"/>
    <sheet name="InflationRechnung" sheetId="2" r:id="rId2"/>
    <sheet name="InflationRechnung_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F12" i="2"/>
  <c r="F11" i="2"/>
  <c r="H8" i="2"/>
  <c r="H7" i="2"/>
  <c r="G8" i="2"/>
  <c r="G7" i="2"/>
  <c r="F8" i="2"/>
  <c r="F7" i="2"/>
  <c r="F6" i="2"/>
  <c r="L12" i="3" l="1"/>
  <c r="K12" i="3"/>
  <c r="K11" i="3"/>
  <c r="K10" i="3"/>
  <c r="K9" i="3"/>
  <c r="H10" i="3"/>
  <c r="H9" i="3"/>
  <c r="M8" i="3"/>
  <c r="M7" i="3"/>
  <c r="M6" i="3"/>
  <c r="L8" i="3"/>
  <c r="L7" i="3"/>
  <c r="L6" i="3"/>
  <c r="L5" i="3"/>
  <c r="K8" i="3"/>
  <c r="K7" i="3"/>
  <c r="K6" i="3"/>
  <c r="J7" i="3"/>
  <c r="J8" i="3" s="1"/>
  <c r="J6" i="3"/>
  <c r="I7" i="3"/>
  <c r="I8" i="3"/>
  <c r="I6" i="3"/>
  <c r="H8" i="3"/>
  <c r="H7" i="3"/>
  <c r="H6" i="3"/>
  <c r="G8" i="3"/>
  <c r="G7" i="3"/>
  <c r="G6" i="3"/>
  <c r="F8" i="3"/>
  <c r="F7" i="3"/>
  <c r="F6" i="3"/>
  <c r="F5" i="3"/>
  <c r="I10" i="4"/>
  <c r="I9" i="4"/>
  <c r="I8" i="4"/>
  <c r="I7" i="4"/>
  <c r="H8" i="4"/>
  <c r="H7" i="4"/>
  <c r="G8" i="4"/>
  <c r="G7" i="4"/>
  <c r="F8" i="4"/>
  <c r="F7" i="4"/>
  <c r="F6" i="4"/>
  <c r="F16" i="3" l="1"/>
  <c r="G17" i="3" s="1"/>
  <c r="L16" i="3"/>
  <c r="F17" i="3"/>
  <c r="I17" i="3"/>
  <c r="A18" i="3"/>
  <c r="A17" i="3" s="1"/>
  <c r="A16" i="3" s="1"/>
  <c r="F18" i="3"/>
  <c r="I18" i="3"/>
  <c r="F19" i="3"/>
  <c r="I19" i="3"/>
  <c r="A7" i="3"/>
  <c r="A6" i="3" s="1"/>
  <c r="A5" i="3" s="1"/>
  <c r="F31" i="2"/>
  <c r="F30" i="2"/>
  <c r="G30" i="2" s="1"/>
  <c r="H30" i="2" s="1"/>
  <c r="F29" i="2"/>
  <c r="H17" i="3" l="1"/>
  <c r="J17" i="3"/>
  <c r="K17" i="3" s="1"/>
  <c r="G18" i="3"/>
  <c r="G31" i="2"/>
  <c r="H31" i="2" s="1"/>
  <c r="H33" i="2" s="1"/>
  <c r="J18" i="3" l="1"/>
  <c r="J19" i="3"/>
  <c r="K19" i="3" s="1"/>
  <c r="K18" i="3"/>
  <c r="L18" i="3"/>
  <c r="H18" i="3"/>
  <c r="G19" i="3"/>
  <c r="L17" i="3"/>
  <c r="M17" i="3" s="1"/>
  <c r="N17" i="3" s="1"/>
  <c r="H32" i="2"/>
  <c r="M18" i="3" l="1"/>
  <c r="N18" i="3" s="1"/>
  <c r="L19" i="3"/>
  <c r="M19" i="3" s="1"/>
  <c r="N19" i="3" s="1"/>
  <c r="H19" i="3"/>
</calcChain>
</file>

<file path=xl/sharedStrings.xml><?xml version="1.0" encoding="utf-8"?>
<sst xmlns="http://schemas.openxmlformats.org/spreadsheetml/2006/main" count="71" uniqueCount="32">
  <si>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</si>
  <si>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</si>
  <si>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</si>
  <si>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</si>
  <si>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</si>
  <si>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</si>
  <si>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</si>
  <si>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</si>
  <si>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</si>
  <si>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</si>
  <si>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P1</t>
  </si>
  <si>
    <t>m1</t>
  </si>
  <si>
    <t>P2</t>
  </si>
  <si>
    <t>m2</t>
  </si>
  <si>
    <t>BIPnom</t>
  </si>
  <si>
    <t>Index BIPnom 2016=100</t>
  </si>
  <si>
    <t>Wachstum BIPnom</t>
  </si>
  <si>
    <t>BIPreal</t>
  </si>
  <si>
    <t>Index BIPreal 2016=100</t>
  </si>
  <si>
    <t>Wachstum BIPreal</t>
  </si>
  <si>
    <t>Index BIP-Deflator 2016=100</t>
  </si>
  <si>
    <t>Wachstum BIP-Deflator</t>
  </si>
  <si>
    <t>Inflations- faktoren</t>
  </si>
  <si>
    <t>geo. Mittel</t>
  </si>
  <si>
    <t>Durch. Inflation</t>
  </si>
  <si>
    <t>--</t>
  </si>
  <si>
    <t>a-Mittel</t>
  </si>
  <si>
    <t>w-Faktoren</t>
  </si>
  <si>
    <t>G-mittel</t>
  </si>
  <si>
    <t>WR</t>
  </si>
  <si>
    <t>Durchnittliche Inflationsrate</t>
  </si>
  <si>
    <t>Inflationsfaktoren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</si>
</sst>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10" fontId="5" fillId="0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0" fontId="5" fillId="0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/>
    <xf numFmtId="2" fontId="0" fillId="0" borderId="0" xfId="1" applyNumberFormat="1" applyFont="1"/>
    <xf numFmtId="10" fontId="0" fillId="0" borderId="0" xfId="1" applyNumberFormat="1" applyFont="1"/>
    <xf numFmtId="2" fontId="5" fillId="0" borderId="7" xfId="0" quotePrefix="1" applyNumberFormat="1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 readingOrder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BB16-BF94-4534-A9F6-1627512C69A1}">
  <dimension ref="A3:N34"/>
  <sheetViews>
    <sheetView workbookViewId="0">
      <selection activeCell="M12" sqref="M12"/>
    </sheetView>
  </sheetViews>
  <sheetFormatPr baseColWidth="10" defaultRowHeight="15" x14ac:dyDescent="0.25"/>
  <cols>
    <col min="1" max="2" width="4.85546875" bestFit="1" customWidth="1"/>
    <col min="3" max="5" width="3.85546875" bestFit="1" customWidth="1"/>
    <col min="6" max="6" width="9.85546875" customWidth="1"/>
    <col min="7" max="7" width="9.5703125" customWidth="1"/>
    <col min="8" max="8" width="9.42578125" bestFit="1" customWidth="1"/>
    <col min="9" max="9" width="7.28515625" customWidth="1"/>
    <col min="10" max="10" width="8.85546875" bestFit="1" customWidth="1"/>
    <col min="11" max="11" width="9.42578125" bestFit="1" customWidth="1"/>
    <col min="12" max="12" width="9.140625" bestFit="1" customWidth="1"/>
  </cols>
  <sheetData>
    <row r="3" spans="1:14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4" ht="60" x14ac:dyDescent="0.25">
      <c r="A4" s="12"/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/>
    </row>
    <row r="5" spans="1:14" ht="30" customHeight="1" x14ac:dyDescent="0.25">
      <c r="A5" s="14">
        <f>A6-1</f>
        <v>2016</v>
      </c>
      <c r="B5" s="14">
        <v>0.9</v>
      </c>
      <c r="C5" s="14">
        <v>100</v>
      </c>
      <c r="D5" s="14">
        <v>2</v>
      </c>
      <c r="E5" s="14">
        <v>200</v>
      </c>
      <c r="F5" s="15">
        <f>B5*C5+D5*E5</f>
        <v>490</v>
      </c>
      <c r="G5" s="15">
        <v>100</v>
      </c>
      <c r="H5" s="35" t="s">
        <v>25</v>
      </c>
      <c r="I5" s="35" t="s">
        <v>25</v>
      </c>
      <c r="J5" s="15">
        <v>100</v>
      </c>
      <c r="K5" s="15"/>
      <c r="L5" s="15">
        <f>G5/J5*100</f>
        <v>100</v>
      </c>
      <c r="M5" s="15"/>
      <c r="N5" s="15"/>
    </row>
    <row r="6" spans="1:14" ht="30" customHeight="1" x14ac:dyDescent="0.25">
      <c r="A6" s="14">
        <f>A7-1</f>
        <v>2017</v>
      </c>
      <c r="B6" s="14">
        <v>1</v>
      </c>
      <c r="C6" s="14">
        <v>100</v>
      </c>
      <c r="D6" s="14">
        <v>2</v>
      </c>
      <c r="E6" s="14">
        <v>210</v>
      </c>
      <c r="F6" s="15">
        <f t="shared" ref="F6:F8" si="0">B6*C6+D6*E6</f>
        <v>520</v>
      </c>
      <c r="G6" s="15">
        <f>F6/F5*G5</f>
        <v>106.12244897959184</v>
      </c>
      <c r="H6" s="17">
        <f>(G6-G5)/G5</f>
        <v>6.1224489795918373E-2</v>
      </c>
      <c r="I6" s="15">
        <f>B5*C6+D5*E6</f>
        <v>510</v>
      </c>
      <c r="J6" s="15">
        <f>I6/F5*J5</f>
        <v>104.08163265306123</v>
      </c>
      <c r="K6" s="17">
        <f>(J6-J5)/J5</f>
        <v>4.0816326530612346E-2</v>
      </c>
      <c r="L6" s="15">
        <f t="shared" ref="L6:L8" si="1">G6/J6*100</f>
        <v>101.96078431372548</v>
      </c>
      <c r="M6" s="17">
        <f>(L6-L5)/L5</f>
        <v>1.9607843137254832E-2</v>
      </c>
      <c r="N6" s="16"/>
    </row>
    <row r="7" spans="1:14" ht="30" customHeight="1" x14ac:dyDescent="0.25">
      <c r="A7" s="14">
        <f>A8-1</f>
        <v>2018</v>
      </c>
      <c r="B7" s="14">
        <v>1.05</v>
      </c>
      <c r="C7" s="14">
        <v>120</v>
      </c>
      <c r="D7" s="14">
        <v>2.2000000000000002</v>
      </c>
      <c r="E7" s="14">
        <v>220</v>
      </c>
      <c r="F7" s="15">
        <f t="shared" si="0"/>
        <v>610</v>
      </c>
      <c r="G7" s="15">
        <f t="shared" ref="G7:G8" si="2">F7/F6*G6</f>
        <v>124.48979591836735</v>
      </c>
      <c r="H7" s="17">
        <f>(G7-G6)/G6</f>
        <v>0.1730769230769231</v>
      </c>
      <c r="I7" s="15">
        <f>B6*C7+D6*E7</f>
        <v>560</v>
      </c>
      <c r="J7" s="15">
        <f t="shared" ref="J7:J8" si="3">I7/F6*J6</f>
        <v>112.08791208791209</v>
      </c>
      <c r="K7" s="17">
        <f t="shared" ref="K7:K8" si="4">(J7-J6)/J6</f>
        <v>7.6923076923076816E-2</v>
      </c>
      <c r="L7" s="15">
        <f t="shared" si="1"/>
        <v>111.06442577030813</v>
      </c>
      <c r="M7" s="17">
        <f t="shared" ref="M7:M8" si="5">(L7-L6)/L6</f>
        <v>8.9285714285714468E-2</v>
      </c>
      <c r="N7" s="16"/>
    </row>
    <row r="8" spans="1:14" ht="30" customHeight="1" x14ac:dyDescent="0.25">
      <c r="A8" s="14">
        <v>2019</v>
      </c>
      <c r="B8" s="14">
        <v>1.2</v>
      </c>
      <c r="C8" s="14">
        <v>140</v>
      </c>
      <c r="D8" s="14">
        <v>2.2999999999999998</v>
      </c>
      <c r="E8" s="14">
        <v>230</v>
      </c>
      <c r="F8" s="15">
        <f t="shared" si="0"/>
        <v>697</v>
      </c>
      <c r="G8" s="15">
        <f t="shared" si="2"/>
        <v>142.24489795918367</v>
      </c>
      <c r="H8" s="17">
        <f>(G8-G7)/G7</f>
        <v>0.14262295081967211</v>
      </c>
      <c r="I8" s="15">
        <f t="shared" ref="I8" si="6">B7*C8+D7*E8</f>
        <v>653</v>
      </c>
      <c r="J8" s="15">
        <f t="shared" si="3"/>
        <v>119.98919113673212</v>
      </c>
      <c r="K8" s="17">
        <f t="shared" si="4"/>
        <v>7.0491803278688495E-2</v>
      </c>
      <c r="L8" s="15">
        <f t="shared" si="1"/>
        <v>118.54809305039014</v>
      </c>
      <c r="M8" s="17">
        <f t="shared" si="5"/>
        <v>6.7381316998468471E-2</v>
      </c>
      <c r="N8" s="16"/>
    </row>
    <row r="9" spans="1:14" ht="30" customHeight="1" x14ac:dyDescent="0.25">
      <c r="A9" s="24"/>
      <c r="B9" s="24"/>
      <c r="C9" s="24"/>
      <c r="D9" s="24"/>
      <c r="E9" s="24"/>
      <c r="F9" s="25"/>
      <c r="G9" s="25" t="s">
        <v>26</v>
      </c>
      <c r="H9" s="36">
        <f>(H6+H7+H8)/3</f>
        <v>0.1256414545641712</v>
      </c>
      <c r="I9" s="36" t="s">
        <v>27</v>
      </c>
      <c r="J9" s="25">
        <v>2017</v>
      </c>
      <c r="K9" s="27">
        <f>1+H6</f>
        <v>1.0612244897959184</v>
      </c>
      <c r="L9" s="25"/>
      <c r="M9" s="27"/>
      <c r="N9" s="27"/>
    </row>
    <row r="10" spans="1:14" ht="30" customHeight="1" x14ac:dyDescent="0.25">
      <c r="A10" s="24"/>
      <c r="B10" s="24"/>
      <c r="C10" s="24"/>
      <c r="D10" s="24"/>
      <c r="E10" s="31"/>
      <c r="F10" s="25"/>
      <c r="H10" s="27">
        <f>100*(1+H9)^3</f>
        <v>142.62650367531302</v>
      </c>
      <c r="I10" s="25"/>
      <c r="J10" s="25">
        <v>2018</v>
      </c>
      <c r="K10" s="27">
        <f t="shared" ref="K10:K11" si="7">1+H7</f>
        <v>1.1730769230769231</v>
      </c>
      <c r="L10" s="25"/>
      <c r="M10" s="27"/>
      <c r="N10" s="27"/>
    </row>
    <row r="11" spans="1:14" ht="30" customHeight="1" x14ac:dyDescent="0.25">
      <c r="A11" s="24"/>
      <c r="B11" s="24"/>
      <c r="C11" s="24"/>
      <c r="D11" s="24"/>
      <c r="E11" s="31"/>
      <c r="F11" s="25"/>
      <c r="H11" s="27"/>
      <c r="I11" s="25"/>
      <c r="J11" s="25">
        <v>2019</v>
      </c>
      <c r="K11" s="27">
        <f t="shared" si="7"/>
        <v>1.1426229508196721</v>
      </c>
      <c r="L11" s="25" t="s">
        <v>29</v>
      </c>
      <c r="M11" s="27"/>
      <c r="N11" s="27"/>
    </row>
    <row r="12" spans="1:14" x14ac:dyDescent="0.25">
      <c r="E12" s="31"/>
      <c r="F12" s="25"/>
      <c r="J12" t="s">
        <v>28</v>
      </c>
      <c r="K12">
        <f>(K9*K10*K11)^(1/3)</f>
        <v>1.1246366509468322</v>
      </c>
      <c r="L12" s="36">
        <f>K12-1</f>
        <v>0.12463665094683218</v>
      </c>
    </row>
    <row r="15" spans="1:14" ht="60" x14ac:dyDescent="0.25">
      <c r="A15" s="12"/>
      <c r="B15" s="13" t="s">
        <v>10</v>
      </c>
      <c r="C15" s="13" t="s">
        <v>11</v>
      </c>
      <c r="D15" s="13" t="s">
        <v>12</v>
      </c>
      <c r="E15" s="13" t="s">
        <v>13</v>
      </c>
      <c r="F15" s="13" t="s">
        <v>14</v>
      </c>
      <c r="G15" s="13" t="s">
        <v>15</v>
      </c>
      <c r="H15" s="13" t="s">
        <v>16</v>
      </c>
      <c r="I15" s="13" t="s">
        <v>17</v>
      </c>
      <c r="J15" s="13" t="s">
        <v>18</v>
      </c>
      <c r="K15" s="13" t="s">
        <v>16</v>
      </c>
      <c r="L15" s="13" t="s">
        <v>20</v>
      </c>
      <c r="M15" s="13" t="s">
        <v>21</v>
      </c>
      <c r="N15" s="13"/>
    </row>
    <row r="16" spans="1:14" ht="30" customHeight="1" x14ac:dyDescent="0.25">
      <c r="A16" s="14">
        <f>A17-1</f>
        <v>2016</v>
      </c>
      <c r="B16" s="14">
        <v>0.9</v>
      </c>
      <c r="C16" s="14">
        <v>100</v>
      </c>
      <c r="D16" s="14">
        <v>2</v>
      </c>
      <c r="E16" s="14">
        <v>200</v>
      </c>
      <c r="F16" s="15">
        <f>B16*C16+D16*E16</f>
        <v>490</v>
      </c>
      <c r="G16" s="15">
        <v>100</v>
      </c>
      <c r="H16" s="15"/>
      <c r="I16" s="15"/>
      <c r="J16" s="15">
        <v>100</v>
      </c>
      <c r="K16" s="15"/>
      <c r="L16" s="15">
        <f>G16/J16*100</f>
        <v>100</v>
      </c>
      <c r="M16" s="15"/>
      <c r="N16" s="15"/>
    </row>
    <row r="17" spans="1:14" ht="30" customHeight="1" x14ac:dyDescent="0.25">
      <c r="A17" s="14">
        <f>A18-1</f>
        <v>2017</v>
      </c>
      <c r="B17" s="14">
        <v>1</v>
      </c>
      <c r="C17" s="14">
        <v>100</v>
      </c>
      <c r="D17" s="14">
        <v>2</v>
      </c>
      <c r="E17" s="14">
        <v>210</v>
      </c>
      <c r="F17" s="15">
        <f>B17*C17+D17*E17</f>
        <v>520</v>
      </c>
      <c r="G17" s="15">
        <f>F17/F16*G16</f>
        <v>106.12244897959184</v>
      </c>
      <c r="H17" s="17">
        <f>G17/G16-1</f>
        <v>6.1224489795918435E-2</v>
      </c>
      <c r="I17" s="15">
        <f>C17*B16+E17*D16</f>
        <v>510</v>
      </c>
      <c r="J17" s="15">
        <f>(C17*B16+E17*D16)/F16*J16</f>
        <v>104.08163265306123</v>
      </c>
      <c r="K17" s="17">
        <f>J17/J16-1</f>
        <v>4.081632653061229E-2</v>
      </c>
      <c r="L17" s="15">
        <f>G17/J17*100</f>
        <v>101.96078431372548</v>
      </c>
      <c r="M17" s="17">
        <f>L17/L16-1</f>
        <v>1.9607843137254832E-2</v>
      </c>
      <c r="N17" s="17">
        <f>M17+K17</f>
        <v>6.0424169667867123E-2</v>
      </c>
    </row>
    <row r="18" spans="1:14" ht="30" customHeight="1" x14ac:dyDescent="0.25">
      <c r="A18" s="14">
        <f>A19-1</f>
        <v>2018</v>
      </c>
      <c r="B18" s="14">
        <v>1.05</v>
      </c>
      <c r="C18" s="14">
        <v>120</v>
      </c>
      <c r="D18" s="14">
        <v>2.2000000000000002</v>
      </c>
      <c r="E18" s="14">
        <v>220</v>
      </c>
      <c r="F18" s="15">
        <f>B18*C18+D18*E18</f>
        <v>610</v>
      </c>
      <c r="G18" s="15">
        <f>F18/F17*G17</f>
        <v>124.48979591836735</v>
      </c>
      <c r="H18" s="17">
        <f>G18/G17-1</f>
        <v>0.17307692307692313</v>
      </c>
      <c r="I18" s="15">
        <f>C18*B17+E18*D17</f>
        <v>560</v>
      </c>
      <c r="J18" s="15">
        <f>(C18*B17+E18*D17)/F17*J17</f>
        <v>112.08791208791209</v>
      </c>
      <c r="K18" s="17">
        <f>J18/J17-1</f>
        <v>7.6923076923076872E-2</v>
      </c>
      <c r="L18" s="15">
        <f>G18/J18*100</f>
        <v>111.06442577030813</v>
      </c>
      <c r="M18" s="17">
        <f>L18/L17-1</f>
        <v>8.9285714285714413E-2</v>
      </c>
      <c r="N18" s="17">
        <f>M18+K18</f>
        <v>0.16620879120879128</v>
      </c>
    </row>
    <row r="19" spans="1:14" ht="30" customHeight="1" x14ac:dyDescent="0.25">
      <c r="A19" s="28">
        <v>2019</v>
      </c>
      <c r="B19" s="28">
        <v>1.2</v>
      </c>
      <c r="C19" s="28">
        <v>140</v>
      </c>
      <c r="D19" s="28">
        <v>2.2999999999999998</v>
      </c>
      <c r="E19" s="28">
        <v>230</v>
      </c>
      <c r="F19" s="29">
        <f>B19*C19+D19*E19</f>
        <v>697</v>
      </c>
      <c r="G19" s="29">
        <f>F19/F18*G18</f>
        <v>142.24489795918367</v>
      </c>
      <c r="H19" s="30">
        <f>G19/G18-1</f>
        <v>0.14262295081967213</v>
      </c>
      <c r="I19" s="29">
        <f>C19*B18+E19*D18</f>
        <v>653</v>
      </c>
      <c r="J19" s="29">
        <f>(C19*B18+E19*D18)/F18*J18</f>
        <v>119.98919113673212</v>
      </c>
      <c r="K19" s="30">
        <f>J19/J18-1</f>
        <v>7.0491803278688536E-2</v>
      </c>
      <c r="L19" s="29">
        <f>G19/J19*100</f>
        <v>118.54809305039014</v>
      </c>
      <c r="M19" s="30">
        <f>L19/L18-1</f>
        <v>6.7381316998468499E-2</v>
      </c>
      <c r="N19" s="30">
        <f>M19+K19</f>
        <v>0.13787312027715704</v>
      </c>
    </row>
    <row r="22" spans="1:14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4"/>
      <c r="B24" s="24"/>
      <c r="C24" s="24"/>
      <c r="D24" s="24"/>
      <c r="E24" s="24"/>
      <c r="F24" s="25"/>
      <c r="G24" s="25"/>
      <c r="H24" s="27"/>
      <c r="I24" s="25"/>
      <c r="J24" s="25"/>
      <c r="K24" s="27"/>
      <c r="L24" s="25"/>
      <c r="M24" s="27"/>
      <c r="N24" s="27"/>
    </row>
    <row r="25" spans="1:14" x14ac:dyDescent="0.25">
      <c r="A25" s="24"/>
      <c r="B25" s="24"/>
      <c r="C25" s="24"/>
      <c r="D25" s="24"/>
      <c r="E25" s="24"/>
      <c r="F25" s="25"/>
      <c r="G25" s="25"/>
      <c r="H25" s="27"/>
      <c r="I25" s="25"/>
      <c r="J25" s="25"/>
      <c r="K25" s="27"/>
      <c r="L25" s="25"/>
      <c r="M25" s="27"/>
      <c r="N25" s="27"/>
    </row>
    <row r="26" spans="1:14" x14ac:dyDescent="0.25">
      <c r="A26" s="24"/>
      <c r="B26" s="24"/>
      <c r="C26" s="24"/>
      <c r="D26" s="24"/>
      <c r="E26" s="24"/>
      <c r="F26" s="25"/>
      <c r="G26" s="25"/>
      <c r="H26" s="27"/>
      <c r="I26" s="25"/>
      <c r="J26" s="25"/>
      <c r="K26" s="27"/>
      <c r="L26" s="25"/>
      <c r="M26" s="27"/>
      <c r="N26" s="27"/>
    </row>
    <row r="30" spans="1:14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4"/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4"/>
      <c r="B32" s="24"/>
      <c r="C32" s="24"/>
      <c r="D32" s="24"/>
      <c r="E32" s="24"/>
      <c r="F32" s="25"/>
      <c r="G32" s="25"/>
      <c r="H32" s="26"/>
      <c r="I32" s="25"/>
      <c r="J32" s="25"/>
      <c r="K32" s="26"/>
      <c r="L32" s="25"/>
      <c r="M32" s="26"/>
      <c r="N32" s="26"/>
    </row>
    <row r="33" spans="1:14" x14ac:dyDescent="0.25">
      <c r="A33" s="24"/>
      <c r="B33" s="24"/>
      <c r="C33" s="24"/>
      <c r="D33" s="24"/>
      <c r="E33" s="24"/>
      <c r="F33" s="25"/>
      <c r="G33" s="25"/>
      <c r="H33" s="26"/>
      <c r="I33" s="25"/>
      <c r="J33" s="25"/>
      <c r="K33" s="26"/>
      <c r="L33" s="25"/>
      <c r="M33" s="26"/>
      <c r="N33" s="26"/>
    </row>
    <row r="34" spans="1:14" x14ac:dyDescent="0.25">
      <c r="A34" s="24"/>
      <c r="B34" s="24"/>
      <c r="C34" s="24"/>
      <c r="D34" s="24"/>
      <c r="E34" s="24"/>
      <c r="F34" s="25"/>
      <c r="G34" s="25"/>
      <c r="H34" s="26"/>
      <c r="I34" s="25"/>
      <c r="J34" s="25"/>
      <c r="K34" s="26"/>
      <c r="L34" s="25"/>
      <c r="M34" s="26"/>
      <c r="N34" s="2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tabSelected="1" workbookViewId="0">
      <selection activeCell="D12" sqref="D12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40" t="s">
        <v>0</v>
      </c>
      <c r="C3" s="41"/>
      <c r="D3" s="40" t="s">
        <v>1</v>
      </c>
      <c r="E3" s="41"/>
      <c r="F3" s="2"/>
      <c r="G3" s="2"/>
      <c r="H3" s="3"/>
    </row>
    <row r="4" spans="1:9" ht="15.75" x14ac:dyDescent="0.25">
      <c r="A4" s="42"/>
      <c r="B4" s="4" t="s">
        <v>2</v>
      </c>
      <c r="C4" s="44" t="s">
        <v>3</v>
      </c>
      <c r="D4" s="4" t="s">
        <v>2</v>
      </c>
      <c r="E4" s="44" t="s">
        <v>3</v>
      </c>
      <c r="F4" s="44" t="s">
        <v>4</v>
      </c>
      <c r="G4" s="44" t="s">
        <v>5</v>
      </c>
      <c r="H4" s="44" t="s">
        <v>6</v>
      </c>
    </row>
    <row r="5" spans="1:9" ht="16.5" thickBot="1" x14ac:dyDescent="0.3">
      <c r="A5" s="43"/>
      <c r="B5" s="5" t="s">
        <v>7</v>
      </c>
      <c r="C5" s="45"/>
      <c r="D5" s="5" t="s">
        <v>7</v>
      </c>
      <c r="E5" s="45"/>
      <c r="F5" s="45"/>
      <c r="G5" s="45"/>
      <c r="H5" s="45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32"/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>F8/F7*G7</f>
        <v>121.51162790697676</v>
      </c>
      <c r="H8" s="8">
        <f>G8/G7-1</f>
        <v>1.4563106796116498E-2</v>
      </c>
      <c r="I8" s="33"/>
    </row>
    <row r="10" spans="1:9" x14ac:dyDescent="0.25">
      <c r="D10" t="s">
        <v>30</v>
      </c>
      <c r="F10" t="s">
        <v>31</v>
      </c>
      <c r="I10" s="34"/>
    </row>
    <row r="11" spans="1:9" ht="15.75" x14ac:dyDescent="0.25">
      <c r="D11" s="10">
        <f>(F11*F12)^(1/2)-1</f>
        <v>0.10232312824768752</v>
      </c>
      <c r="E11" s="49">
        <v>2018</v>
      </c>
      <c r="F11">
        <f>G7/G6</f>
        <v>1.1976744186046513</v>
      </c>
      <c r="H11" s="10"/>
    </row>
    <row r="12" spans="1:9" ht="15.75" x14ac:dyDescent="0.25">
      <c r="D12" s="10">
        <f>GEOMEAN(F11:F12)-1</f>
        <v>0.10232312824768752</v>
      </c>
      <c r="E12" s="49">
        <v>2019</v>
      </c>
      <c r="F12">
        <f>G8/G7</f>
        <v>1.0145631067961165</v>
      </c>
    </row>
    <row r="15" spans="1:9" ht="16.149999999999999" customHeight="1" x14ac:dyDescent="0.25"/>
    <row r="25" spans="1:8" ht="16.5" thickBot="1" x14ac:dyDescent="0.3">
      <c r="A25" s="18"/>
      <c r="B25" s="46"/>
      <c r="C25" s="46"/>
      <c r="D25" s="46"/>
      <c r="E25" s="46"/>
      <c r="F25" s="19"/>
      <c r="G25" s="19"/>
      <c r="H25" s="19"/>
    </row>
    <row r="26" spans="1:8" ht="16.5" thickBot="1" x14ac:dyDescent="0.3">
      <c r="A26" s="1"/>
      <c r="B26" s="40" t="s">
        <v>0</v>
      </c>
      <c r="C26" s="41"/>
      <c r="D26" s="40" t="s">
        <v>1</v>
      </c>
      <c r="E26" s="41"/>
      <c r="F26" s="2"/>
      <c r="G26" s="2"/>
      <c r="H26" s="3"/>
    </row>
    <row r="27" spans="1:8" ht="15.75" x14ac:dyDescent="0.25">
      <c r="A27" s="42"/>
      <c r="B27" s="4" t="s">
        <v>2</v>
      </c>
      <c r="C27" s="44" t="s">
        <v>3</v>
      </c>
      <c r="D27" s="4" t="s">
        <v>2</v>
      </c>
      <c r="E27" s="44" t="s">
        <v>3</v>
      </c>
      <c r="F27" s="44" t="s">
        <v>4</v>
      </c>
      <c r="G27" s="44" t="s">
        <v>5</v>
      </c>
      <c r="H27" s="44" t="s">
        <v>6</v>
      </c>
    </row>
    <row r="28" spans="1:8" ht="16.5" thickBot="1" x14ac:dyDescent="0.3">
      <c r="A28" s="43"/>
      <c r="B28" s="5" t="s">
        <v>7</v>
      </c>
      <c r="C28" s="45"/>
      <c r="D28" s="5" t="s">
        <v>7</v>
      </c>
      <c r="E28" s="45"/>
      <c r="F28" s="45"/>
      <c r="G28" s="45"/>
      <c r="H28" s="45"/>
    </row>
    <row r="29" spans="1:8" ht="16.5" thickBot="1" x14ac:dyDescent="0.3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.5" thickBot="1" x14ac:dyDescent="0.3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.5" thickBot="1" x14ac:dyDescent="0.3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34.5" x14ac:dyDescent="0.25">
      <c r="G32" s="9" t="s">
        <v>8</v>
      </c>
      <c r="H32" s="10">
        <f>SQRT((1+H30)*(1+H31))-1</f>
        <v>0.10232312824768752</v>
      </c>
    </row>
    <row r="33" spans="1:8" ht="34.5" x14ac:dyDescent="0.25">
      <c r="F33" s="9" t="s">
        <v>9</v>
      </c>
      <c r="G33" s="9" t="s">
        <v>8</v>
      </c>
      <c r="H33" s="10">
        <f>GEOMEAN((1+H30),(1+H31))-1</f>
        <v>0.10232312824768752</v>
      </c>
    </row>
    <row r="34" spans="1:8" ht="15.75" x14ac:dyDescent="0.25">
      <c r="A34" s="18"/>
      <c r="B34" s="46"/>
      <c r="C34" s="46"/>
      <c r="D34" s="46"/>
      <c r="E34" s="46"/>
      <c r="F34" s="19"/>
      <c r="G34" s="19"/>
      <c r="H34" s="19"/>
    </row>
    <row r="35" spans="1:8" ht="15.75" x14ac:dyDescent="0.25">
      <c r="A35" s="47"/>
      <c r="B35" s="19"/>
      <c r="C35" s="46"/>
      <c r="D35" s="19"/>
      <c r="E35" s="46"/>
      <c r="F35" s="46"/>
      <c r="G35" s="46"/>
      <c r="H35" s="46"/>
    </row>
    <row r="36" spans="1:8" ht="15.75" x14ac:dyDescent="0.25">
      <c r="A36" s="47"/>
      <c r="B36" s="19"/>
      <c r="C36" s="46"/>
      <c r="D36" s="19"/>
      <c r="E36" s="46"/>
      <c r="F36" s="46"/>
      <c r="G36" s="46"/>
      <c r="H36" s="46"/>
    </row>
    <row r="37" spans="1:8" ht="15.75" x14ac:dyDescent="0.25">
      <c r="A37" s="19"/>
      <c r="B37" s="19"/>
      <c r="C37" s="19"/>
      <c r="D37" s="19"/>
      <c r="E37" s="19"/>
      <c r="F37" s="19"/>
      <c r="G37" s="20"/>
      <c r="H37" s="19"/>
    </row>
    <row r="38" spans="1:8" ht="15.75" x14ac:dyDescent="0.25">
      <c r="A38" s="19"/>
      <c r="B38" s="19"/>
      <c r="C38" s="19"/>
      <c r="D38" s="19"/>
      <c r="E38" s="19"/>
      <c r="F38" s="19"/>
      <c r="G38" s="20"/>
      <c r="H38" s="21"/>
    </row>
    <row r="39" spans="1:8" ht="15.75" x14ac:dyDescent="0.25">
      <c r="A39" s="19"/>
      <c r="B39" s="19"/>
      <c r="C39" s="19"/>
      <c r="D39" s="19"/>
      <c r="E39" s="19"/>
      <c r="F39" s="19"/>
      <c r="G39" s="20"/>
      <c r="H39" s="21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6">
    <mergeCell ref="B34:C34"/>
    <mergeCell ref="D34:E34"/>
    <mergeCell ref="A35:A36"/>
    <mergeCell ref="C35:C36"/>
    <mergeCell ref="E35:E36"/>
    <mergeCell ref="F35:F36"/>
    <mergeCell ref="G35:G36"/>
    <mergeCell ref="H35:H36"/>
    <mergeCell ref="B25:C25"/>
    <mergeCell ref="D25:E25"/>
    <mergeCell ref="G4:G5"/>
    <mergeCell ref="H4:H5"/>
    <mergeCell ref="B26:C26"/>
    <mergeCell ref="D26:E26"/>
    <mergeCell ref="A27:A28"/>
    <mergeCell ref="C27:C28"/>
    <mergeCell ref="E27:E28"/>
    <mergeCell ref="F27:F28"/>
    <mergeCell ref="G27:G28"/>
    <mergeCell ref="H27:H28"/>
    <mergeCell ref="F4:F5"/>
    <mergeCell ref="B3:C3"/>
    <mergeCell ref="D3:E3"/>
    <mergeCell ref="A4:A5"/>
    <mergeCell ref="C4:C5"/>
    <mergeCell ref="E4:E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40" t="s">
        <v>0</v>
      </c>
      <c r="C3" s="41"/>
      <c r="D3" s="40" t="s">
        <v>1</v>
      </c>
      <c r="E3" s="41"/>
      <c r="F3" s="2"/>
      <c r="G3" s="2"/>
      <c r="H3" s="3"/>
    </row>
    <row r="4" spans="1:9" ht="15.75" x14ac:dyDescent="0.25">
      <c r="A4" s="42"/>
      <c r="B4" s="4" t="s">
        <v>2</v>
      </c>
      <c r="C4" s="44" t="s">
        <v>3</v>
      </c>
      <c r="D4" s="4" t="s">
        <v>2</v>
      </c>
      <c r="E4" s="44" t="s">
        <v>3</v>
      </c>
      <c r="F4" s="44" t="s">
        <v>4</v>
      </c>
      <c r="G4" s="44" t="s">
        <v>5</v>
      </c>
      <c r="H4" s="44" t="s">
        <v>6</v>
      </c>
      <c r="I4" s="48" t="s">
        <v>22</v>
      </c>
    </row>
    <row r="5" spans="1:9" ht="16.5" thickBot="1" x14ac:dyDescent="0.3">
      <c r="A5" s="43"/>
      <c r="B5" s="5" t="s">
        <v>7</v>
      </c>
      <c r="C5" s="45"/>
      <c r="D5" s="5" t="s">
        <v>7</v>
      </c>
      <c r="E5" s="45"/>
      <c r="F5" s="45"/>
      <c r="G5" s="45"/>
      <c r="H5" s="45"/>
      <c r="I5" s="48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39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39">
        <f>1+H8</f>
        <v>1.0145631067961165</v>
      </c>
    </row>
    <row r="9" spans="1:9" x14ac:dyDescent="0.25">
      <c r="H9" t="s">
        <v>23</v>
      </c>
      <c r="I9">
        <f>SQRT(I8*I7)</f>
        <v>1.1023231282476875</v>
      </c>
    </row>
    <row r="10" spans="1:9" x14ac:dyDescent="0.25">
      <c r="H10" t="s">
        <v>24</v>
      </c>
      <c r="I10" s="34">
        <f>I9-1</f>
        <v>0.10232312824768752</v>
      </c>
    </row>
    <row r="11" spans="1:9" x14ac:dyDescent="0.25">
      <c r="H11" s="10"/>
    </row>
    <row r="15" spans="1:9" ht="16.149999999999999" customHeight="1" x14ac:dyDescent="0.25">
      <c r="A15" s="18"/>
      <c r="B15" s="37"/>
      <c r="C15" s="37"/>
      <c r="D15" s="37"/>
      <c r="E15" s="37"/>
      <c r="F15" s="19"/>
      <c r="G15" s="19"/>
      <c r="H15" s="19"/>
    </row>
    <row r="16" spans="1:9" ht="15.75" x14ac:dyDescent="0.25">
      <c r="A16" s="38"/>
      <c r="B16" s="19"/>
      <c r="C16" s="37"/>
      <c r="D16" s="19"/>
      <c r="E16" s="37"/>
      <c r="F16" s="37"/>
      <c r="G16" s="37"/>
      <c r="H16" s="37"/>
    </row>
    <row r="17" spans="1:8" ht="15.75" x14ac:dyDescent="0.25">
      <c r="A17" s="38"/>
      <c r="B17" s="19"/>
      <c r="C17" s="37"/>
      <c r="D17" s="19"/>
      <c r="E17" s="37"/>
      <c r="F17" s="37"/>
      <c r="G17" s="37"/>
      <c r="H17" s="37"/>
    </row>
    <row r="18" spans="1:8" ht="15.75" x14ac:dyDescent="0.25">
      <c r="A18" s="19"/>
      <c r="B18" s="19"/>
      <c r="C18" s="19"/>
      <c r="D18" s="19"/>
      <c r="E18" s="19"/>
      <c r="F18" s="19"/>
      <c r="G18" s="20"/>
      <c r="H18" s="19"/>
    </row>
    <row r="19" spans="1:8" ht="15.75" x14ac:dyDescent="0.25">
      <c r="A19" s="19"/>
      <c r="B19" s="19"/>
      <c r="C19" s="19"/>
      <c r="D19" s="19"/>
      <c r="E19" s="19"/>
      <c r="F19" s="19"/>
      <c r="G19" s="20"/>
      <c r="H19" s="21"/>
    </row>
    <row r="20" spans="1:8" ht="15.75" x14ac:dyDescent="0.25">
      <c r="A20" s="19"/>
      <c r="B20" s="19"/>
      <c r="C20" s="19"/>
      <c r="D20" s="19"/>
      <c r="E20" s="19"/>
      <c r="F20" s="19"/>
      <c r="G20" s="20"/>
      <c r="H20" s="21"/>
    </row>
    <row r="21" spans="1:8" x14ac:dyDescent="0.25">
      <c r="G21" s="9"/>
      <c r="H21" s="10"/>
    </row>
    <row r="22" spans="1:8" x14ac:dyDescent="0.25">
      <c r="F22" s="9"/>
      <c r="G22" s="9"/>
      <c r="H22" s="10"/>
    </row>
    <row r="25" spans="1:8" ht="15.75" x14ac:dyDescent="0.25">
      <c r="A25" s="18"/>
      <c r="B25" s="46"/>
      <c r="C25" s="46"/>
      <c r="D25" s="46"/>
      <c r="E25" s="46"/>
      <c r="F25" s="19"/>
      <c r="G25" s="19"/>
      <c r="H25" s="19"/>
    </row>
    <row r="26" spans="1:8" ht="15.75" x14ac:dyDescent="0.25">
      <c r="A26" s="47"/>
      <c r="B26" s="19"/>
      <c r="C26" s="46"/>
      <c r="D26" s="19"/>
      <c r="E26" s="46"/>
      <c r="F26" s="46"/>
      <c r="G26" s="46"/>
      <c r="H26" s="46"/>
    </row>
    <row r="27" spans="1:8" ht="15.75" x14ac:dyDescent="0.25">
      <c r="A27" s="47"/>
      <c r="B27" s="19"/>
      <c r="C27" s="46"/>
      <c r="D27" s="19"/>
      <c r="E27" s="46"/>
      <c r="F27" s="46"/>
      <c r="G27" s="46"/>
      <c r="H27" s="46"/>
    </row>
    <row r="28" spans="1:8" ht="15.75" x14ac:dyDescent="0.25">
      <c r="A28" s="19"/>
      <c r="B28" s="19"/>
      <c r="C28" s="19"/>
      <c r="D28" s="19"/>
      <c r="E28" s="19"/>
      <c r="F28" s="19"/>
      <c r="G28" s="19"/>
      <c r="H28" s="19"/>
    </row>
    <row r="29" spans="1:8" ht="15.75" x14ac:dyDescent="0.25">
      <c r="A29" s="19"/>
      <c r="B29" s="19"/>
      <c r="C29" s="19"/>
      <c r="D29" s="19"/>
      <c r="E29" s="19"/>
      <c r="F29" s="19"/>
      <c r="G29" s="19"/>
      <c r="H29" s="19"/>
    </row>
    <row r="30" spans="1:8" ht="15.75" x14ac:dyDescent="0.25">
      <c r="A30" s="19"/>
      <c r="B30" s="19"/>
      <c r="C30" s="19"/>
      <c r="D30" s="19"/>
      <c r="E30" s="19"/>
      <c r="F30" s="19"/>
      <c r="G30" s="19"/>
      <c r="H30" s="19"/>
    </row>
    <row r="34" spans="1:8" ht="15.75" x14ac:dyDescent="0.25">
      <c r="A34" s="18"/>
      <c r="B34" s="46"/>
      <c r="C34" s="46"/>
      <c r="D34" s="46"/>
      <c r="E34" s="46"/>
      <c r="F34" s="19"/>
      <c r="G34" s="19"/>
      <c r="H34" s="19"/>
    </row>
    <row r="35" spans="1:8" ht="15.75" x14ac:dyDescent="0.25">
      <c r="A35" s="47"/>
      <c r="B35" s="19"/>
      <c r="C35" s="46"/>
      <c r="D35" s="19"/>
      <c r="E35" s="46"/>
      <c r="F35" s="46"/>
      <c r="G35" s="46"/>
      <c r="H35" s="46"/>
    </row>
    <row r="36" spans="1:8" ht="15.75" x14ac:dyDescent="0.25">
      <c r="A36" s="47"/>
      <c r="B36" s="19"/>
      <c r="C36" s="46"/>
      <c r="D36" s="19"/>
      <c r="E36" s="46"/>
      <c r="F36" s="46"/>
      <c r="G36" s="46"/>
      <c r="H36" s="46"/>
    </row>
    <row r="37" spans="1:8" ht="15.75" x14ac:dyDescent="0.25">
      <c r="A37" s="19"/>
      <c r="B37" s="19"/>
      <c r="C37" s="19"/>
      <c r="D37" s="19"/>
      <c r="E37" s="19"/>
      <c r="F37" s="19"/>
      <c r="G37" s="20"/>
      <c r="H37" s="19"/>
    </row>
    <row r="38" spans="1:8" ht="15.75" x14ac:dyDescent="0.25">
      <c r="A38" s="19"/>
      <c r="B38" s="19"/>
      <c r="C38" s="19"/>
      <c r="D38" s="19"/>
      <c r="E38" s="19"/>
      <c r="F38" s="19"/>
      <c r="G38" s="20"/>
      <c r="H38" s="21"/>
    </row>
    <row r="39" spans="1:8" ht="15.75" x14ac:dyDescent="0.25">
      <c r="A39" s="19"/>
      <c r="B39" s="19"/>
      <c r="C39" s="19"/>
      <c r="D39" s="19"/>
      <c r="E39" s="19"/>
      <c r="F39" s="19"/>
      <c r="G39" s="20"/>
      <c r="H39" s="21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5">
    <mergeCell ref="I4:I5"/>
    <mergeCell ref="G26:G27"/>
    <mergeCell ref="H26:H27"/>
    <mergeCell ref="B34:C34"/>
    <mergeCell ref="D34:E34"/>
    <mergeCell ref="G4:G5"/>
    <mergeCell ref="H4:H5"/>
    <mergeCell ref="F4:F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B3:C3"/>
    <mergeCell ref="D3:E3"/>
    <mergeCell ref="A4:A5"/>
    <mergeCell ref="C4:C5"/>
    <mergeCell ref="E4:E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BIP-Rechnung</vt:lpstr>
      <vt:lpstr>InflationRechnung</vt:lpstr>
      <vt:lpstr>InflationRechnung_P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2023-10-19T06:55:25Z</dcterms:modified>
</cp:coreProperties>
</file>