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3SS\Makro\Vorlesung\P\"/>
    </mc:Choice>
  </mc:AlternateContent>
  <xr:revisionPtr revIDLastSave="0" documentId="13_ncr:1_{824CB97F-63C6-47AC-9DC5-01B264C7D5B0}" xr6:coauthVersionLast="47" xr6:coauthVersionMax="47" xr10:uidLastSave="{00000000-0000-0000-0000-000000000000}"/>
  <bookViews>
    <workbookView xWindow="2610" yWindow="690" windowWidth="14400" windowHeight="7270" activeTab="2" xr2:uid="{292E090C-069C-4608-87DA-871EB3D72D93}"/>
  </bookViews>
  <sheets>
    <sheet name="BIP2" sheetId="1" r:id="rId1"/>
    <sheet name="Inflation" sheetId="2" r:id="rId2"/>
    <sheet name="Quantitätsg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K6" i="2"/>
  <c r="I6" i="2"/>
  <c r="M6" i="2"/>
  <c r="L6" i="2"/>
  <c r="L5" i="2"/>
  <c r="L4" i="2"/>
  <c r="I5" i="2"/>
  <c r="I4" i="2"/>
  <c r="H5" i="2"/>
  <c r="H4" i="2"/>
  <c r="G5" i="2"/>
  <c r="G4" i="2"/>
  <c r="G3" i="2"/>
  <c r="D5" i="2"/>
  <c r="F5" i="2" s="1"/>
  <c r="D4" i="2"/>
  <c r="F4" i="2" s="1"/>
  <c r="F3" i="2"/>
  <c r="B4" i="2"/>
  <c r="B5" i="2" s="1"/>
  <c r="F38" i="2"/>
  <c r="G38" i="2" s="1"/>
  <c r="F37" i="2"/>
  <c r="G37" i="2" s="1"/>
  <c r="F36" i="2"/>
  <c r="G36" i="2" s="1"/>
  <c r="B37" i="2"/>
  <c r="B38" i="2" s="1"/>
  <c r="F38" i="1"/>
  <c r="E37" i="1"/>
  <c r="G37" i="1"/>
  <c r="D38" i="1"/>
  <c r="C37" i="1"/>
  <c r="C36" i="1"/>
  <c r="E35" i="1"/>
  <c r="A7" i="1"/>
  <c r="A6" i="1"/>
  <c r="E40" i="1"/>
  <c r="G42" i="1"/>
  <c r="B40" i="1"/>
  <c r="D37" i="1"/>
  <c r="B41" i="1" s="1"/>
  <c r="D36" i="1"/>
  <c r="A36" i="1"/>
  <c r="A37" i="1" s="1"/>
  <c r="H37" i="2" l="1"/>
  <c r="I37" i="2" s="1"/>
  <c r="B42" i="1"/>
  <c r="D42" i="1" s="1"/>
  <c r="C42" i="1" s="1"/>
  <c r="E42" i="1" s="1"/>
  <c r="F42" i="1" s="1"/>
  <c r="H38" i="2" l="1"/>
  <c r="I39" i="2" l="1"/>
  <c r="K39" i="2" s="1"/>
  <c r="I38" i="2"/>
</calcChain>
</file>

<file path=xl/sharedStrings.xml><?xml version="1.0" encoding="utf-8"?>
<sst xmlns="http://schemas.openxmlformats.org/spreadsheetml/2006/main" count="44" uniqueCount="21">
  <si>
    <t>BIPnom</t>
  </si>
  <si>
    <t>WWBIPnom</t>
  </si>
  <si>
    <t>WWBIPreal</t>
  </si>
  <si>
    <t>BIP-D</t>
  </si>
  <si>
    <t>WW-B-D</t>
  </si>
  <si>
    <t>I-BIPnom</t>
  </si>
  <si>
    <t>I-BIPreal</t>
  </si>
  <si>
    <t>Durchschnitt</t>
  </si>
  <si>
    <t>P</t>
  </si>
  <si>
    <t>G</t>
  </si>
  <si>
    <t>A</t>
  </si>
  <si>
    <t>B</t>
  </si>
  <si>
    <t>Warenkorb</t>
  </si>
  <si>
    <t>Index</t>
  </si>
  <si>
    <t>Inflation</t>
  </si>
  <si>
    <t>Realzins</t>
  </si>
  <si>
    <t>Nominalzins</t>
  </si>
  <si>
    <t>I-Faktor</t>
  </si>
  <si>
    <t>pi</t>
  </si>
  <si>
    <t>r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</si>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</sst>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2" fontId="2" fillId="0" borderId="1" xfId="0" applyNumberFormat="1" applyFont="1" applyBorder="1"/>
    <xf numFmtId="2" fontId="0" fillId="0" borderId="1" xfId="0" applyNumberFormat="1" applyBorder="1"/>
    <xf numFmtId="10" fontId="0" fillId="0" borderId="1" xfId="1" applyNumberFormat="1" applyFont="1" applyBorder="1"/>
    <xf numFmtId="10" fontId="2" fillId="0" borderId="1" xfId="1" applyNumberFormat="1" applyFont="1" applyBorder="1"/>
    <xf numFmtId="10" fontId="0" fillId="0" borderId="0" xfId="0" applyNumberFormat="1"/>
    <xf numFmtId="10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/>
    <xf numFmtId="9" fontId="0" fillId="0" borderId="1" xfId="0" applyNumberFormat="1" applyBorder="1"/>
    <xf numFmtId="10" fontId="0" fillId="0" borderId="1" xfId="0" applyNumberFormat="1" applyBorder="1"/>
    <xf numFmtId="9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2AF89-E066-48D8-8E7D-EE58B60A6870}">
  <dimension ref="A4:H42"/>
  <sheetViews>
    <sheetView workbookViewId="0">
      <selection activeCell="E13" sqref="E13"/>
    </sheetView>
  </sheetViews>
  <sheetFormatPr baseColWidth="10" defaultRowHeight="14.5" x14ac:dyDescent="0.35"/>
  <sheetData>
    <row r="4" spans="1:8" x14ac:dyDescent="0.35">
      <c r="A4" s="1"/>
      <c r="B4" s="1" t="s">
        <v>0</v>
      </c>
      <c r="C4" s="1" t="s">
        <v>5</v>
      </c>
      <c r="D4" s="1" t="s">
        <v>1</v>
      </c>
      <c r="E4" s="1" t="s">
        <v>6</v>
      </c>
      <c r="F4" s="1" t="s">
        <v>2</v>
      </c>
      <c r="G4" s="1" t="s">
        <v>3</v>
      </c>
      <c r="H4" s="1" t="s">
        <v>4</v>
      </c>
    </row>
    <row r="5" spans="1:8" x14ac:dyDescent="0.35">
      <c r="A5" s="1">
        <v>2016</v>
      </c>
      <c r="B5" s="1"/>
      <c r="C5" s="1"/>
      <c r="D5" s="1"/>
      <c r="E5" s="1"/>
      <c r="F5" s="1"/>
      <c r="G5" s="1"/>
      <c r="H5" s="1"/>
    </row>
    <row r="6" spans="1:8" x14ac:dyDescent="0.35">
      <c r="A6" s="1">
        <f>A5+1</f>
        <v>2017</v>
      </c>
      <c r="B6" s="1"/>
      <c r="C6" s="1"/>
      <c r="D6" s="1"/>
      <c r="E6" s="1"/>
      <c r="F6" s="1"/>
      <c r="G6" s="1"/>
      <c r="H6" s="1"/>
    </row>
    <row r="7" spans="1:8" x14ac:dyDescent="0.35">
      <c r="A7" s="1">
        <f>A6+1</f>
        <v>2018</v>
      </c>
      <c r="B7" s="1"/>
      <c r="C7" s="1"/>
      <c r="D7" s="1"/>
      <c r="E7" s="1"/>
      <c r="F7" s="1"/>
      <c r="G7" s="1"/>
      <c r="H7" s="1"/>
    </row>
    <row r="8" spans="1:8" x14ac:dyDescent="0.35">
      <c r="A8" t="s">
        <v>7</v>
      </c>
    </row>
    <row r="34" spans="1:8" x14ac:dyDescent="0.35">
      <c r="A34" s="1"/>
      <c r="B34" s="1" t="s">
        <v>0</v>
      </c>
      <c r="C34" s="1" t="s">
        <v>5</v>
      </c>
      <c r="D34" s="1" t="s">
        <v>1</v>
      </c>
      <c r="E34" s="1" t="s">
        <v>6</v>
      </c>
      <c r="F34" s="1" t="s">
        <v>2</v>
      </c>
      <c r="G34" s="1" t="s">
        <v>3</v>
      </c>
      <c r="H34" s="1" t="s">
        <v>4</v>
      </c>
    </row>
    <row r="35" spans="1:8" x14ac:dyDescent="0.35">
      <c r="A35" s="1">
        <v>2016</v>
      </c>
      <c r="B35" s="2">
        <v>3</v>
      </c>
      <c r="C35" s="1">
        <v>100</v>
      </c>
      <c r="D35" s="1"/>
      <c r="E35" s="1">
        <f>C35/G35*100</f>
        <v>100</v>
      </c>
      <c r="F35" s="1"/>
      <c r="G35" s="1">
        <v>100</v>
      </c>
      <c r="H35" s="1"/>
    </row>
    <row r="36" spans="1:8" x14ac:dyDescent="0.35">
      <c r="A36" s="1">
        <f>A35+1</f>
        <v>2017</v>
      </c>
      <c r="B36" s="3">
        <v>3.15</v>
      </c>
      <c r="C36" s="1">
        <f>B36/B35*C35</f>
        <v>105</v>
      </c>
      <c r="D36" s="4">
        <f>B36/B35-1</f>
        <v>5.0000000000000044E-2</v>
      </c>
      <c r="E36" s="1"/>
      <c r="F36" s="5"/>
      <c r="G36" s="1"/>
      <c r="H36" s="4"/>
    </row>
    <row r="37" spans="1:8" x14ac:dyDescent="0.35">
      <c r="A37" s="1">
        <f>A36+1</f>
        <v>2018</v>
      </c>
      <c r="B37" s="1">
        <v>3.3</v>
      </c>
      <c r="C37" s="1">
        <f>B37/B36*C36</f>
        <v>110</v>
      </c>
      <c r="D37" s="4">
        <f>B37/B36-1</f>
        <v>4.7619047619047672E-2</v>
      </c>
      <c r="E37" s="1">
        <f>C37/G37*100</f>
        <v>107.83256543476129</v>
      </c>
      <c r="F37" s="5"/>
      <c r="G37" s="1">
        <f>(1+H38)^2*G35</f>
        <v>102.01</v>
      </c>
      <c r="H37" s="4"/>
    </row>
    <row r="38" spans="1:8" x14ac:dyDescent="0.35">
      <c r="A38" t="s">
        <v>7</v>
      </c>
      <c r="D38" s="7">
        <f>(C37/C35)^(1/2)-1</f>
        <v>4.8808848170151631E-2</v>
      </c>
      <c r="E38" s="7"/>
      <c r="F38" s="7">
        <f>(E37/E35)^(1/2)-1</f>
        <v>3.8424602148664944E-2</v>
      </c>
      <c r="G38" s="7"/>
      <c r="H38" s="7">
        <v>0.01</v>
      </c>
    </row>
    <row r="40" spans="1:8" x14ac:dyDescent="0.35">
      <c r="B40" s="6">
        <f>1+D36</f>
        <v>1.05</v>
      </c>
      <c r="C40">
        <v>100</v>
      </c>
      <c r="E40">
        <f>C40/G40*100</f>
        <v>100</v>
      </c>
      <c r="G40">
        <v>100</v>
      </c>
    </row>
    <row r="41" spans="1:8" x14ac:dyDescent="0.35">
      <c r="B41" s="6">
        <f>1+D37</f>
        <v>1.0476190476190477</v>
      </c>
    </row>
    <row r="42" spans="1:8" x14ac:dyDescent="0.35">
      <c r="B42">
        <f>GEOMEAN(B40:B41)</f>
        <v>1.0488088481701516</v>
      </c>
      <c r="C42">
        <f>C40*(1+D42)^2</f>
        <v>110.00000000000001</v>
      </c>
      <c r="D42">
        <f>B42-1</f>
        <v>4.8808848170151631E-2</v>
      </c>
      <c r="E42">
        <f>C42/G42*100</f>
        <v>107.83256543476129</v>
      </c>
      <c r="F42">
        <f>(E42/E40)^(1/2)-1</f>
        <v>3.8424602148664944E-2</v>
      </c>
      <c r="G42">
        <f>G40*(1+H42)^2</f>
        <v>102.01</v>
      </c>
      <c r="H42">
        <v>0.01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5AB5-7FCB-431A-89C6-5B736A37926F}">
  <dimension ref="B1:M39"/>
  <sheetViews>
    <sheetView workbookViewId="0">
      <selection activeCell="F8" sqref="F8"/>
    </sheetView>
  </sheetViews>
  <sheetFormatPr baseColWidth="10" defaultRowHeight="14.5" x14ac:dyDescent="0.35"/>
  <cols>
    <col min="3" max="3" width="2.81640625" bestFit="1" customWidth="1"/>
    <col min="4" max="4" width="4.81640625" bestFit="1" customWidth="1"/>
    <col min="5" max="5" width="2.81640625" bestFit="1" customWidth="1"/>
    <col min="6" max="6" width="4.81640625" bestFit="1" customWidth="1"/>
  </cols>
  <sheetData>
    <row r="1" spans="2:13" x14ac:dyDescent="0.35">
      <c r="B1" s="1"/>
      <c r="C1" s="9" t="s">
        <v>10</v>
      </c>
      <c r="D1" s="9"/>
      <c r="E1" s="9" t="s">
        <v>11</v>
      </c>
      <c r="F1" s="9"/>
      <c r="G1" s="1"/>
      <c r="H1" s="1"/>
      <c r="I1" s="1"/>
      <c r="J1" s="1"/>
      <c r="K1" s="1"/>
      <c r="L1" t="s">
        <v>17</v>
      </c>
    </row>
    <row r="2" spans="2:13" x14ac:dyDescent="0.35">
      <c r="B2" s="1"/>
      <c r="C2" s="1" t="s">
        <v>8</v>
      </c>
      <c r="D2" s="1" t="s">
        <v>9</v>
      </c>
      <c r="E2" s="1" t="s">
        <v>8</v>
      </c>
      <c r="F2" s="1" t="s">
        <v>9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</row>
    <row r="3" spans="2:13" x14ac:dyDescent="0.35">
      <c r="B3" s="1">
        <v>2017</v>
      </c>
      <c r="C3" s="1">
        <v>4</v>
      </c>
      <c r="D3" s="1">
        <v>0.25</v>
      </c>
      <c r="E3" s="1">
        <v>8</v>
      </c>
      <c r="F3" s="1">
        <f>1-D3</f>
        <v>0.75</v>
      </c>
      <c r="G3" s="1">
        <f>C3*D3+E3*F3</f>
        <v>7</v>
      </c>
      <c r="H3" s="1">
        <v>100</v>
      </c>
      <c r="I3" s="1"/>
      <c r="J3" s="1"/>
      <c r="K3" s="1"/>
    </row>
    <row r="4" spans="2:13" x14ac:dyDescent="0.35">
      <c r="B4" s="1">
        <f>B3+1</f>
        <v>2018</v>
      </c>
      <c r="C4" s="1">
        <v>12</v>
      </c>
      <c r="D4" s="1">
        <f>D3</f>
        <v>0.25</v>
      </c>
      <c r="E4" s="1">
        <v>8</v>
      </c>
      <c r="F4" s="1">
        <f>1-D4</f>
        <v>0.75</v>
      </c>
      <c r="G4" s="1">
        <f>C4*D4+E4*F4</f>
        <v>9</v>
      </c>
      <c r="H4" s="1">
        <f>G4/G3*H3</f>
        <v>128.57142857142858</v>
      </c>
      <c r="I4" s="4">
        <f>(H4-H3)/H3</f>
        <v>0.28571428571428581</v>
      </c>
      <c r="J4" s="1"/>
      <c r="K4" s="1"/>
      <c r="L4" s="10">
        <f>1+I4</f>
        <v>1.2857142857142858</v>
      </c>
    </row>
    <row r="5" spans="2:13" x14ac:dyDescent="0.35">
      <c r="B5" s="1">
        <f>B4+1</f>
        <v>2019</v>
      </c>
      <c r="C5" s="1">
        <v>4</v>
      </c>
      <c r="D5" s="1">
        <f>D4</f>
        <v>0.25</v>
      </c>
      <c r="E5" s="1">
        <v>12</v>
      </c>
      <c r="F5" s="1">
        <f>1-D5</f>
        <v>0.75</v>
      </c>
      <c r="G5" s="1">
        <f>C5*D5+E5*F5</f>
        <v>10</v>
      </c>
      <c r="H5" s="1">
        <f>G5/G4*H4</f>
        <v>142.85714285714289</v>
      </c>
      <c r="I5" s="4">
        <f>(H5-H4)/H4</f>
        <v>0.11111111111111126</v>
      </c>
      <c r="J5" s="1"/>
      <c r="K5" s="1"/>
      <c r="L5" s="10">
        <f>1+I5</f>
        <v>1.1111111111111112</v>
      </c>
    </row>
    <row r="6" spans="2:13" x14ac:dyDescent="0.35">
      <c r="B6" s="1" t="s">
        <v>7</v>
      </c>
      <c r="C6" s="1"/>
      <c r="D6" s="1"/>
      <c r="E6" s="1"/>
      <c r="F6" s="1"/>
      <c r="G6" s="1"/>
      <c r="H6" s="1"/>
      <c r="I6" s="4">
        <f>M6</f>
        <v>0.19522860933439379</v>
      </c>
      <c r="J6" s="11">
        <v>0.1</v>
      </c>
      <c r="K6" s="12">
        <f>(1+I6)*(1+J6)-1</f>
        <v>0.31475147026783334</v>
      </c>
      <c r="L6">
        <f>SQRT(L5*L4)</f>
        <v>1.1952286093343938</v>
      </c>
      <c r="M6">
        <f>L6-1</f>
        <v>0.19522860933439379</v>
      </c>
    </row>
    <row r="34" spans="2:11" x14ac:dyDescent="0.35">
      <c r="C34" s="8" t="s">
        <v>10</v>
      </c>
      <c r="D34" s="8"/>
      <c r="E34" s="8" t="s">
        <v>11</v>
      </c>
      <c r="F34" s="8"/>
    </row>
    <row r="35" spans="2:11" x14ac:dyDescent="0.35">
      <c r="C35" t="s">
        <v>8</v>
      </c>
      <c r="D35" t="s">
        <v>9</v>
      </c>
      <c r="E35" t="s">
        <v>8</v>
      </c>
      <c r="F35" t="s">
        <v>9</v>
      </c>
      <c r="G35" t="s">
        <v>12</v>
      </c>
      <c r="H35" t="s">
        <v>13</v>
      </c>
      <c r="I35" t="s">
        <v>14</v>
      </c>
      <c r="J35" t="s">
        <v>15</v>
      </c>
      <c r="K35" t="s">
        <v>16</v>
      </c>
    </row>
    <row r="36" spans="2:11" x14ac:dyDescent="0.35">
      <c r="B36">
        <v>2017</v>
      </c>
      <c r="C36">
        <v>4</v>
      </c>
      <c r="D36">
        <v>0.25</v>
      </c>
      <c r="E36">
        <v>8</v>
      </c>
      <c r="F36">
        <f>1-D36</f>
        <v>0.75</v>
      </c>
      <c r="G36">
        <f>C36*D36+E36*F36</f>
        <v>7</v>
      </c>
      <c r="H36">
        <v>100</v>
      </c>
    </row>
    <row r="37" spans="2:11" x14ac:dyDescent="0.35">
      <c r="B37">
        <f>B36+1</f>
        <v>2018</v>
      </c>
      <c r="C37">
        <v>12</v>
      </c>
      <c r="D37">
        <v>0.25</v>
      </c>
      <c r="E37">
        <v>8</v>
      </c>
      <c r="F37">
        <f>1-D37</f>
        <v>0.75</v>
      </c>
      <c r="G37">
        <f>C37*D37+E37*F37</f>
        <v>9</v>
      </c>
      <c r="H37">
        <f>G37/G36*H36</f>
        <v>128.57142857142858</v>
      </c>
      <c r="I37">
        <f>H37/H36-1</f>
        <v>0.28571428571428581</v>
      </c>
    </row>
    <row r="38" spans="2:11" x14ac:dyDescent="0.35">
      <c r="B38">
        <f>B37+1</f>
        <v>2019</v>
      </c>
      <c r="C38">
        <v>4</v>
      </c>
      <c r="D38">
        <v>0.25</v>
      </c>
      <c r="E38">
        <v>12</v>
      </c>
      <c r="F38">
        <f>1-D38</f>
        <v>0.75</v>
      </c>
      <c r="G38">
        <f>C38*D38+E38*F38</f>
        <v>10</v>
      </c>
      <c r="H38">
        <f>G38/G37*H37</f>
        <v>142.85714285714289</v>
      </c>
      <c r="I38">
        <f>H38/H37-1</f>
        <v>0.11111111111111116</v>
      </c>
    </row>
    <row r="39" spans="2:11" x14ac:dyDescent="0.35">
      <c r="B39" t="s">
        <v>7</v>
      </c>
      <c r="I39">
        <f>(H38/H36)^(1/2)-1</f>
        <v>0.19522860933439379</v>
      </c>
      <c r="J39">
        <v>0.1</v>
      </c>
      <c r="K39">
        <f>(1+I39)*(1+J39)-1</f>
        <v>0.31475147026783334</v>
      </c>
    </row>
  </sheetData>
  <mergeCells count="4">
    <mergeCell ref="C34:D34"/>
    <mergeCell ref="E34:F34"/>
    <mergeCell ref="C1:D1"/>
    <mergeCell ref="E1:F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D1538-8DB5-4BED-A649-F40A2C9752CE}">
  <dimension ref="B3:D4"/>
  <sheetViews>
    <sheetView tabSelected="1" workbookViewId="0">
      <selection activeCell="F6" sqref="F6"/>
    </sheetView>
  </sheetViews>
  <sheetFormatPr baseColWidth="10" defaultRowHeight="14.5" x14ac:dyDescent="0.35"/>
  <sheetData>
    <row r="3" spans="2:4" x14ac:dyDescent="0.35">
      <c r="B3" t="s">
        <v>18</v>
      </c>
      <c r="C3" t="s">
        <v>19</v>
      </c>
      <c r="D3" t="s">
        <v>20</v>
      </c>
    </row>
    <row r="4" spans="2:4" x14ac:dyDescent="0.35">
      <c r="B4" s="13">
        <v>0.05</v>
      </c>
      <c r="C4" s="13">
        <v>-0.04</v>
      </c>
      <c r="D4" s="6">
        <f>(1+B4)*(1+C4)-1</f>
        <v>8.0000000000000071E-3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BIP2</vt:lpstr>
      <vt:lpstr>Inflation</vt:lpstr>
      <vt:lpstr>Quantitätsgl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Bernhard Köster</cp:lastModifiedBy>
  <dcterms:created xsi:type="dcterms:W3CDTF">2023-05-25T06:44:42Z</dcterms:created>
  <dcterms:modified xsi:type="dcterms:W3CDTF">2023-05-30T08:46:32Z</dcterms:modified>
</cp:coreProperties>
</file>