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k\Jade\Vorlesungen\2021SS\Makro\Vorlesung\Upload\Online_Praesenz\"/>
    </mc:Choice>
  </mc:AlternateContent>
  <bookViews>
    <workbookView xWindow="0" yWindow="0" windowWidth="21600" windowHeight="10185" activeTab="1"/>
  </bookViews>
  <sheets>
    <sheet name="WW" sheetId="2" r:id="rId1"/>
    <sheet name="Inflation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I5" i="1"/>
  <c r="I4" i="1"/>
  <c r="H6" i="1"/>
  <c r="H5" i="1"/>
  <c r="H4" i="1"/>
  <c r="G5" i="1"/>
  <c r="G4" i="1"/>
  <c r="F5" i="1"/>
  <c r="F4" i="1"/>
  <c r="F3" i="1"/>
  <c r="N5" i="2"/>
  <c r="N4" i="2"/>
  <c r="N3" i="2"/>
  <c r="M5" i="2"/>
  <c r="M4" i="2"/>
  <c r="M3" i="2"/>
  <c r="L5" i="2"/>
  <c r="L4" i="2"/>
  <c r="L3" i="2"/>
  <c r="K5" i="2"/>
  <c r="K4" i="2"/>
  <c r="K3" i="2"/>
  <c r="J4" i="2"/>
  <c r="J5" i="2" s="1"/>
  <c r="I5" i="2"/>
  <c r="I4" i="2"/>
  <c r="J3" i="2"/>
  <c r="I3" i="2"/>
  <c r="H5" i="2"/>
  <c r="H4" i="2"/>
  <c r="H3" i="2"/>
  <c r="G4" i="2"/>
  <c r="G5" i="2" s="1"/>
  <c r="G3" i="2"/>
  <c r="F5" i="2"/>
  <c r="F4" i="2"/>
  <c r="F3" i="2"/>
  <c r="F2" i="2"/>
  <c r="L2" i="2" l="1"/>
  <c r="I32" i="2" l="1"/>
  <c r="F32" i="2"/>
  <c r="I31" i="2"/>
  <c r="F31" i="2"/>
  <c r="A31" i="2"/>
  <c r="A30" i="2" s="1"/>
  <c r="A29" i="2" s="1"/>
  <c r="I30" i="2"/>
  <c r="F30" i="2"/>
  <c r="L29" i="2"/>
  <c r="F29" i="2"/>
  <c r="J30" i="2" s="1"/>
  <c r="A4" i="2"/>
  <c r="A3" i="2"/>
  <c r="A2" i="2" s="1"/>
  <c r="F37" i="1"/>
  <c r="F36" i="1"/>
  <c r="G36" i="1" s="1"/>
  <c r="H36" i="1" s="1"/>
  <c r="F35" i="1"/>
  <c r="K30" i="2" l="1"/>
  <c r="J31" i="2"/>
  <c r="K31" i="2" s="1"/>
  <c r="G30" i="2"/>
  <c r="G31" i="2" s="1"/>
  <c r="G37" i="1"/>
  <c r="H37" i="1" s="1"/>
  <c r="H39" i="1" s="1"/>
  <c r="L31" i="2" l="1"/>
  <c r="H31" i="2"/>
  <c r="G32" i="2"/>
  <c r="J32" i="2"/>
  <c r="K32" i="2" s="1"/>
  <c r="L30" i="2"/>
  <c r="M30" i="2" s="1"/>
  <c r="H30" i="2"/>
  <c r="H38" i="1"/>
  <c r="L32" i="2" l="1"/>
  <c r="M32" i="2" s="1"/>
  <c r="H32" i="2"/>
  <c r="M31" i="2"/>
</calcChain>
</file>

<file path=xl/sharedStrings.xml><?xml version="1.0" encoding="utf-8"?>
<sst xmlns="http://schemas.openxmlformats.org/spreadsheetml/2006/main" count="54" uniqueCount="29">
  <si>
    <t>Preis</t>
  </si>
  <si>
    <t xml:space="preserve">Gewicht </t>
  </si>
  <si>
    <t>Warenkorb</t>
  </si>
  <si>
    <t>Preisindex</t>
  </si>
  <si>
    <t>Inflation</t>
  </si>
  <si>
    <t xml:space="preserve">(Euro) </t>
  </si>
  <si>
    <t>Durchschnittliche Inflationsrate</t>
  </si>
  <si>
    <t>Formel in Excel</t>
  </si>
  <si>
    <t>P1</t>
  </si>
  <si>
    <t>m1</t>
  </si>
  <si>
    <t>P2</t>
  </si>
  <si>
    <t>m2</t>
  </si>
  <si>
    <t>BIPnom</t>
  </si>
  <si>
    <t>Index BIPnom 2016=100</t>
  </si>
  <si>
    <t>Wachstum BIPnom</t>
  </si>
  <si>
    <t>BIPreal</t>
  </si>
  <si>
    <t>Index BIPreal 2016=100</t>
  </si>
  <si>
    <t>Wachstum BIPreal</t>
  </si>
  <si>
    <t>Index BIP-Deflator 2016=100</t>
  </si>
  <si>
    <t>Wachstum BIP-Deflator</t>
  </si>
  <si>
    <t>x</t>
  </si>
  <si>
    <t>Index BIP-Deflator 2016 = 100</t>
  </si>
  <si>
    <t>Index BIPnom 2016 = 100</t>
  </si>
  <si>
    <t>Durchschnittliche Inflationsrate (arithmetisches Mittel)</t>
  </si>
  <si>
    <t>Durchschnittliche Inflationsrate (geometrisches Mittel)</t>
  </si>
  <si>
    <t>WR BIPnom</t>
  </si>
  <si>
    <t>Index BIPreal 2016 = 100</t>
  </si>
  <si>
    <t>WR BIPreal</t>
  </si>
  <si>
    <t>WR          BIP-Deflator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</si>
</sst>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Arial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2" fontId="3" fillId="0" borderId="3" xfId="0" applyNumberFormat="1" applyFont="1" applyBorder="1" applyAlignment="1">
      <alignment horizontal="center" vertical="center" wrapText="1" readingOrder="1"/>
    </xf>
    <xf numFmtId="10" fontId="3" fillId="0" borderId="3" xfId="1" applyNumberFormat="1" applyFont="1" applyBorder="1" applyAlignment="1">
      <alignment horizontal="center" vertical="center" wrapText="1" readingOrder="1"/>
    </xf>
    <xf numFmtId="10" fontId="0" fillId="0" borderId="0" xfId="0" applyNumberFormat="1"/>
    <xf numFmtId="0" fontId="4" fillId="0" borderId="0" xfId="0" applyFont="1" applyAlignment="1">
      <alignment wrapText="1"/>
    </xf>
    <xf numFmtId="10" fontId="0" fillId="0" borderId="0" xfId="1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10" fontId="5" fillId="0" borderId="4" xfId="1" applyNumberFormat="1" applyFont="1" applyBorder="1" applyAlignment="1">
      <alignment horizontal="center" vertical="center"/>
    </xf>
    <xf numFmtId="10" fontId="6" fillId="0" borderId="0" xfId="0" applyNumberFormat="1" applyFont="1"/>
    <xf numFmtId="2" fontId="0" fillId="0" borderId="0" xfId="0" applyNumberFormat="1"/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2" fontId="8" fillId="0" borderId="3" xfId="0" applyNumberFormat="1" applyFont="1" applyBorder="1" applyAlignment="1">
      <alignment horizontal="center" vertical="center" wrapText="1" readingOrder="1"/>
    </xf>
    <xf numFmtId="10" fontId="8" fillId="0" borderId="3" xfId="1" applyNumberFormat="1" applyFont="1" applyBorder="1" applyAlignment="1">
      <alignment horizontal="center" vertical="center" wrapText="1" readingOrder="1"/>
    </xf>
    <xf numFmtId="0" fontId="9" fillId="0" borderId="0" xfId="0" applyFont="1"/>
    <xf numFmtId="10" fontId="9" fillId="0" borderId="0" xfId="0" applyNumberFormat="1" applyFont="1"/>
    <xf numFmtId="0" fontId="9" fillId="0" borderId="0" xfId="0" applyFont="1" applyAlignment="1">
      <alignment wrapText="1"/>
    </xf>
    <xf numFmtId="10" fontId="9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H4" sqref="H4"/>
    </sheetView>
  </sheetViews>
  <sheetFormatPr baseColWidth="10" defaultRowHeight="14.25" x14ac:dyDescent="0.45"/>
  <sheetData>
    <row r="1" spans="1:14" ht="105" x14ac:dyDescent="0.65">
      <c r="A1" s="9"/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G1" s="10" t="s">
        <v>22</v>
      </c>
      <c r="H1" s="10" t="s">
        <v>25</v>
      </c>
      <c r="I1" s="10" t="s">
        <v>15</v>
      </c>
      <c r="J1" s="10" t="s">
        <v>26</v>
      </c>
      <c r="K1" s="10" t="s">
        <v>27</v>
      </c>
      <c r="L1" s="10" t="s">
        <v>21</v>
      </c>
      <c r="M1" s="10" t="s">
        <v>28</v>
      </c>
    </row>
    <row r="2" spans="1:14" ht="21" x14ac:dyDescent="0.45">
      <c r="A2" s="11">
        <f t="shared" ref="A2:A3" si="0">A3-1</f>
        <v>2016</v>
      </c>
      <c r="B2" s="11">
        <v>0.9</v>
      </c>
      <c r="C2" s="11">
        <v>100</v>
      </c>
      <c r="D2" s="11">
        <v>2</v>
      </c>
      <c r="E2" s="11">
        <v>200</v>
      </c>
      <c r="F2" s="12">
        <f>B2*C2+D2*E2</f>
        <v>490</v>
      </c>
      <c r="G2" s="12">
        <v>100</v>
      </c>
      <c r="H2" s="13"/>
      <c r="I2" s="12"/>
      <c r="J2" s="12">
        <v>100</v>
      </c>
      <c r="K2" s="13"/>
      <c r="L2" s="12">
        <f>100*G2/J2</f>
        <v>100</v>
      </c>
      <c r="M2" s="13"/>
    </row>
    <row r="3" spans="1:14" ht="23.25" x14ac:dyDescent="0.7">
      <c r="A3" s="11">
        <f t="shared" si="0"/>
        <v>2017</v>
      </c>
      <c r="B3" s="11">
        <v>1</v>
      </c>
      <c r="C3" s="11">
        <v>100</v>
      </c>
      <c r="D3" s="11">
        <v>2</v>
      </c>
      <c r="E3" s="11">
        <v>210</v>
      </c>
      <c r="F3" s="12">
        <f t="shared" ref="F3:F5" si="1">B3*C3+D3*E3</f>
        <v>520</v>
      </c>
      <c r="G3" s="12">
        <f>F3/F2*G2</f>
        <v>106.12244897959184</v>
      </c>
      <c r="H3" s="14">
        <f>G3/G2-1</f>
        <v>6.1224489795918435E-2</v>
      </c>
      <c r="I3" s="12">
        <f>C3*B2+E3*D2</f>
        <v>510</v>
      </c>
      <c r="J3" s="12">
        <f>I3/F2*J2</f>
        <v>104.08163265306123</v>
      </c>
      <c r="K3" s="14">
        <f>J3/J2-1</f>
        <v>4.081632653061229E-2</v>
      </c>
      <c r="L3" s="12">
        <f>G3/J3*100</f>
        <v>101.96078431372548</v>
      </c>
      <c r="M3" s="14">
        <f>L3/L2-1</f>
        <v>1.9607843137254832E-2</v>
      </c>
      <c r="N3" s="15">
        <f>H3-K3</f>
        <v>2.0408163265306145E-2</v>
      </c>
    </row>
    <row r="4" spans="1:14" ht="23.25" x14ac:dyDescent="0.7">
      <c r="A4" s="11">
        <f>A5-1</f>
        <v>2018</v>
      </c>
      <c r="B4" s="11">
        <v>1.05</v>
      </c>
      <c r="C4" s="11">
        <v>120</v>
      </c>
      <c r="D4" s="11">
        <v>2.2000000000000002</v>
      </c>
      <c r="E4" s="11">
        <v>220</v>
      </c>
      <c r="F4" s="12">
        <f t="shared" si="1"/>
        <v>610</v>
      </c>
      <c r="G4" s="12">
        <f t="shared" ref="G4:G5" si="2">F4/F3*G3</f>
        <v>124.48979591836735</v>
      </c>
      <c r="H4" s="14">
        <f t="shared" ref="H4:H5" si="3">G4/G3-1</f>
        <v>0.17307692307692313</v>
      </c>
      <c r="I4" s="12">
        <f t="shared" ref="I4:I5" si="4">C4*B3+E4*D3</f>
        <v>560</v>
      </c>
      <c r="J4" s="12">
        <f t="shared" ref="J4:J5" si="5">I4/F3*J3</f>
        <v>112.08791208791209</v>
      </c>
      <c r="K4" s="14">
        <f t="shared" ref="K4:M5" si="6">J4/J3-1</f>
        <v>7.6923076923076872E-2</v>
      </c>
      <c r="L4" s="12">
        <f t="shared" ref="L4:L5" si="7">G4/J4*100</f>
        <v>111.06442577030813</v>
      </c>
      <c r="M4" s="14">
        <f t="shared" si="6"/>
        <v>8.9285714285714413E-2</v>
      </c>
      <c r="N4" s="15">
        <f t="shared" ref="N4:N5" si="8">H4-K4</f>
        <v>9.6153846153846256E-2</v>
      </c>
    </row>
    <row r="5" spans="1:14" ht="23.25" x14ac:dyDescent="0.7">
      <c r="A5" s="11">
        <v>2019</v>
      </c>
      <c r="B5" s="11">
        <v>1.2</v>
      </c>
      <c r="C5" s="11">
        <v>140</v>
      </c>
      <c r="D5" s="11">
        <v>2.2999999999999998</v>
      </c>
      <c r="E5" s="11">
        <v>230</v>
      </c>
      <c r="F5" s="12">
        <f t="shared" si="1"/>
        <v>697</v>
      </c>
      <c r="G5" s="12">
        <f t="shared" si="2"/>
        <v>142.24489795918367</v>
      </c>
      <c r="H5" s="14">
        <f t="shared" si="3"/>
        <v>0.14262295081967213</v>
      </c>
      <c r="I5" s="12">
        <f t="shared" si="4"/>
        <v>653</v>
      </c>
      <c r="J5" s="12">
        <f t="shared" si="5"/>
        <v>119.98919113673212</v>
      </c>
      <c r="K5" s="14">
        <f t="shared" si="6"/>
        <v>7.0491803278688536E-2</v>
      </c>
      <c r="L5" s="12">
        <f t="shared" si="7"/>
        <v>118.54809305039014</v>
      </c>
      <c r="M5" s="14">
        <f t="shared" si="6"/>
        <v>6.7381316998468499E-2</v>
      </c>
      <c r="N5" s="15">
        <f t="shared" si="8"/>
        <v>7.2131147540983598E-2</v>
      </c>
    </row>
    <row r="28" spans="1:13" ht="105" x14ac:dyDescent="0.65">
      <c r="A28" s="9"/>
      <c r="B28" s="10" t="s">
        <v>8</v>
      </c>
      <c r="C28" s="10" t="s">
        <v>9</v>
      </c>
      <c r="D28" s="10" t="s">
        <v>10</v>
      </c>
      <c r="E28" s="10" t="s">
        <v>11</v>
      </c>
      <c r="F28" s="10" t="s">
        <v>12</v>
      </c>
      <c r="G28" s="10" t="s">
        <v>13</v>
      </c>
      <c r="H28" s="10" t="s">
        <v>14</v>
      </c>
      <c r="I28" s="10" t="s">
        <v>15</v>
      </c>
      <c r="J28" s="10" t="s">
        <v>16</v>
      </c>
      <c r="K28" s="10" t="s">
        <v>17</v>
      </c>
      <c r="L28" s="10" t="s">
        <v>18</v>
      </c>
      <c r="M28" s="10" t="s">
        <v>19</v>
      </c>
    </row>
    <row r="29" spans="1:13" ht="21" x14ac:dyDescent="0.45">
      <c r="A29" s="11">
        <f t="shared" ref="A29:A30" si="9">A30-1</f>
        <v>2016</v>
      </c>
      <c r="B29" s="11">
        <v>0.9</v>
      </c>
      <c r="C29" s="11">
        <v>100</v>
      </c>
      <c r="D29" s="11">
        <v>2</v>
      </c>
      <c r="E29" s="11">
        <v>200</v>
      </c>
      <c r="F29" s="12">
        <f>B29*C29+D29*E29</f>
        <v>490</v>
      </c>
      <c r="G29" s="12">
        <v>100</v>
      </c>
      <c r="H29" s="13" t="s">
        <v>20</v>
      </c>
      <c r="I29" s="12" t="s">
        <v>20</v>
      </c>
      <c r="J29" s="12">
        <v>100</v>
      </c>
      <c r="K29" s="13" t="s">
        <v>20</v>
      </c>
      <c r="L29" s="12">
        <f>G29/J29*100</f>
        <v>100</v>
      </c>
      <c r="M29" s="13" t="s">
        <v>20</v>
      </c>
    </row>
    <row r="30" spans="1:13" ht="21" x14ac:dyDescent="0.45">
      <c r="A30" s="11">
        <f t="shared" si="9"/>
        <v>2017</v>
      </c>
      <c r="B30" s="11">
        <v>1</v>
      </c>
      <c r="C30" s="11">
        <v>100</v>
      </c>
      <c r="D30" s="11">
        <v>2</v>
      </c>
      <c r="E30" s="11">
        <v>210</v>
      </c>
      <c r="F30" s="12">
        <f t="shared" ref="F30:F32" si="10">B30*C30+D30*E30</f>
        <v>520</v>
      </c>
      <c r="G30" s="12">
        <f>F30/F29*G29</f>
        <v>106.12244897959184</v>
      </c>
      <c r="H30" s="14">
        <f>G30/G29-1</f>
        <v>6.1224489795918435E-2</v>
      </c>
      <c r="I30" s="12">
        <f>C30*B29+E30*D29</f>
        <v>510</v>
      </c>
      <c r="J30" s="12">
        <f>I30/F29*J29</f>
        <v>104.08163265306123</v>
      </c>
      <c r="K30" s="14">
        <f>J30/J29-1</f>
        <v>4.081632653061229E-2</v>
      </c>
      <c r="L30" s="12">
        <f t="shared" ref="L30:L32" si="11">G30/J30*100</f>
        <v>101.96078431372548</v>
      </c>
      <c r="M30" s="14">
        <f>L30/L29-1</f>
        <v>1.9607843137254832E-2</v>
      </c>
    </row>
    <row r="31" spans="1:13" ht="21" x14ac:dyDescent="0.45">
      <c r="A31" s="11">
        <f>A32-1</f>
        <v>2018</v>
      </c>
      <c r="B31" s="11">
        <v>1.05</v>
      </c>
      <c r="C31" s="11">
        <v>120</v>
      </c>
      <c r="D31" s="11">
        <v>2.2000000000000002</v>
      </c>
      <c r="E31" s="11">
        <v>220</v>
      </c>
      <c r="F31" s="12">
        <f t="shared" si="10"/>
        <v>610</v>
      </c>
      <c r="G31" s="12">
        <f t="shared" ref="G31:G32" si="12">F31/F30*G30</f>
        <v>124.48979591836735</v>
      </c>
      <c r="H31" s="14">
        <f t="shared" ref="H31:H32" si="13">G31/G30-1</f>
        <v>0.17307692307692313</v>
      </c>
      <c r="I31" s="12">
        <f t="shared" ref="I31:I32" si="14">C31*B30+E31*D30</f>
        <v>560</v>
      </c>
      <c r="J31" s="12">
        <f t="shared" ref="J31:J32" si="15">I31/F30*J30</f>
        <v>112.08791208791209</v>
      </c>
      <c r="K31" s="14">
        <f t="shared" ref="K31:K32" si="16">J31/J30-1</f>
        <v>7.6923076923076872E-2</v>
      </c>
      <c r="L31" s="12">
        <f t="shared" si="11"/>
        <v>111.06442577030813</v>
      </c>
      <c r="M31" s="14">
        <f t="shared" ref="M31:M32" si="17">L31/L30-1</f>
        <v>8.9285714285714413E-2</v>
      </c>
    </row>
    <row r="32" spans="1:13" ht="21" x14ac:dyDescent="0.45">
      <c r="A32" s="11">
        <v>2019</v>
      </c>
      <c r="B32" s="11">
        <v>1.2</v>
      </c>
      <c r="C32" s="11">
        <v>140</v>
      </c>
      <c r="D32" s="11">
        <v>2.2999999999999998</v>
      </c>
      <c r="E32" s="11">
        <v>230</v>
      </c>
      <c r="F32" s="12">
        <f t="shared" si="10"/>
        <v>697</v>
      </c>
      <c r="G32" s="12">
        <f t="shared" si="12"/>
        <v>142.24489795918367</v>
      </c>
      <c r="H32" s="14">
        <f t="shared" si="13"/>
        <v>0.14262295081967213</v>
      </c>
      <c r="I32" s="12">
        <f t="shared" si="14"/>
        <v>653</v>
      </c>
      <c r="J32" s="12">
        <f t="shared" si="15"/>
        <v>119.98919113673212</v>
      </c>
      <c r="K32" s="14">
        <f t="shared" si="16"/>
        <v>7.0491803278688536E-2</v>
      </c>
      <c r="L32" s="12">
        <f t="shared" si="11"/>
        <v>118.54809305039014</v>
      </c>
      <c r="M32" s="14">
        <f t="shared" si="17"/>
        <v>6.7381316998468499E-2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H4" sqref="H4"/>
    </sheetView>
  </sheetViews>
  <sheetFormatPr baseColWidth="10" defaultRowHeight="14.25" x14ac:dyDescent="0.45"/>
  <cols>
    <col min="6" max="6" width="12.19921875" bestFit="1" customWidth="1"/>
    <col min="7" max="7" width="26.1328125" customWidth="1"/>
  </cols>
  <sheetData>
    <row r="1" spans="1:9" ht="18" x14ac:dyDescent="0.45">
      <c r="A1" s="21" t="s">
        <v>4</v>
      </c>
      <c r="B1" s="22" t="s">
        <v>0</v>
      </c>
      <c r="C1" s="23" t="s">
        <v>1</v>
      </c>
      <c r="D1" s="22" t="s">
        <v>0</v>
      </c>
      <c r="E1" s="23" t="s">
        <v>1</v>
      </c>
      <c r="F1" s="23" t="s">
        <v>2</v>
      </c>
      <c r="G1" s="23" t="s">
        <v>3</v>
      </c>
      <c r="H1" s="23" t="s">
        <v>4</v>
      </c>
    </row>
    <row r="2" spans="1:9" ht="18.399999999999999" thickBot="1" x14ac:dyDescent="0.5">
      <c r="A2" s="24"/>
      <c r="B2" s="25" t="s">
        <v>5</v>
      </c>
      <c r="C2" s="26"/>
      <c r="D2" s="25" t="s">
        <v>5</v>
      </c>
      <c r="E2" s="26"/>
      <c r="F2" s="26"/>
      <c r="G2" s="26"/>
      <c r="H2" s="26"/>
    </row>
    <row r="3" spans="1:9" ht="18.399999999999999" thickBot="1" x14ac:dyDescent="0.5">
      <c r="A3" s="27">
        <v>2017</v>
      </c>
      <c r="B3" s="27">
        <v>1</v>
      </c>
      <c r="C3" s="27">
        <v>0.3</v>
      </c>
      <c r="D3" s="27">
        <v>0.8</v>
      </c>
      <c r="E3" s="27">
        <v>0.7</v>
      </c>
      <c r="F3" s="27">
        <f>B3*C3+D3*E3</f>
        <v>0.85999999999999988</v>
      </c>
      <c r="G3" s="28">
        <v>100</v>
      </c>
      <c r="H3" s="29"/>
    </row>
    <row r="4" spans="1:9" ht="18.399999999999999" thickBot="1" x14ac:dyDescent="0.5">
      <c r="A4" s="27">
        <v>2018</v>
      </c>
      <c r="B4" s="27">
        <v>1.1000000000000001</v>
      </c>
      <c r="C4" s="27">
        <v>0.3</v>
      </c>
      <c r="D4" s="27">
        <v>1</v>
      </c>
      <c r="E4" s="27">
        <v>0.7</v>
      </c>
      <c r="F4" s="27">
        <f t="shared" ref="F4:F5" si="0">B4*C4+D4*E4</f>
        <v>1.03</v>
      </c>
      <c r="G4" s="28">
        <f>F4/F3*G3</f>
        <v>119.76744186046513</v>
      </c>
      <c r="H4" s="29">
        <f>G4/G3-1</f>
        <v>0.19767441860465129</v>
      </c>
      <c r="I4" s="16">
        <f>1+H4</f>
        <v>1.1976744186046513</v>
      </c>
    </row>
    <row r="5" spans="1:9" ht="18.399999999999999" thickBot="1" x14ac:dyDescent="0.5">
      <c r="A5" s="27">
        <v>2019</v>
      </c>
      <c r="B5" s="27">
        <v>1.1499999999999999</v>
      </c>
      <c r="C5" s="27">
        <v>0.3</v>
      </c>
      <c r="D5" s="27">
        <v>1</v>
      </c>
      <c r="E5" s="27">
        <v>0.7</v>
      </c>
      <c r="F5" s="27">
        <f t="shared" si="0"/>
        <v>1.0449999999999999</v>
      </c>
      <c r="G5" s="28">
        <f>F5/F4*G4</f>
        <v>121.51162790697676</v>
      </c>
      <c r="H5" s="29">
        <f>G5/G4-1</f>
        <v>1.4563106796116498E-2</v>
      </c>
      <c r="I5" s="16">
        <f>1+H5</f>
        <v>1.0145631067961165</v>
      </c>
    </row>
    <row r="6" spans="1:9" ht="55.15" customHeight="1" x14ac:dyDescent="0.55000000000000004">
      <c r="A6" s="30"/>
      <c r="B6" s="30"/>
      <c r="C6" s="30"/>
      <c r="D6" s="30"/>
      <c r="E6" s="30"/>
      <c r="F6" s="31"/>
      <c r="G6" s="32" t="s">
        <v>23</v>
      </c>
      <c r="H6" s="33">
        <f>(H4+H5)/2</f>
        <v>0.1061187627003839</v>
      </c>
    </row>
    <row r="7" spans="1:9" ht="51.4" customHeight="1" x14ac:dyDescent="0.55000000000000004">
      <c r="A7" s="30"/>
      <c r="B7" s="30"/>
      <c r="C7" s="30"/>
      <c r="D7" s="30"/>
      <c r="E7" s="30"/>
      <c r="F7" s="32" t="s">
        <v>7</v>
      </c>
      <c r="G7" s="32" t="s">
        <v>24</v>
      </c>
      <c r="H7" s="33">
        <f>I7-1</f>
        <v>0.10232312824768752</v>
      </c>
      <c r="I7" s="8">
        <f>GEOMEAN(I4:I5)</f>
        <v>1.1023231282476875</v>
      </c>
    </row>
    <row r="32" ht="14.65" thickBot="1" x14ac:dyDescent="0.5"/>
    <row r="33" spans="1:8" ht="15.75" x14ac:dyDescent="0.45">
      <c r="A33" s="19" t="s">
        <v>4</v>
      </c>
      <c r="B33" s="1" t="s">
        <v>0</v>
      </c>
      <c r="C33" s="17" t="s">
        <v>1</v>
      </c>
      <c r="D33" s="1" t="s">
        <v>0</v>
      </c>
      <c r="E33" s="17" t="s">
        <v>1</v>
      </c>
      <c r="F33" s="17" t="s">
        <v>2</v>
      </c>
      <c r="G33" s="17" t="s">
        <v>3</v>
      </c>
      <c r="H33" s="17" t="s">
        <v>4</v>
      </c>
    </row>
    <row r="34" spans="1:8" ht="16.149999999999999" thickBot="1" x14ac:dyDescent="0.5">
      <c r="A34" s="20"/>
      <c r="B34" s="2" t="s">
        <v>5</v>
      </c>
      <c r="C34" s="18"/>
      <c r="D34" s="2" t="s">
        <v>5</v>
      </c>
      <c r="E34" s="18"/>
      <c r="F34" s="18"/>
      <c r="G34" s="18"/>
      <c r="H34" s="18"/>
    </row>
    <row r="35" spans="1:8" ht="16.149999999999999" thickBot="1" x14ac:dyDescent="0.5">
      <c r="A35" s="3">
        <v>2017</v>
      </c>
      <c r="B35" s="3">
        <v>1</v>
      </c>
      <c r="C35" s="3">
        <v>0.3</v>
      </c>
      <c r="D35" s="3">
        <v>0.8</v>
      </c>
      <c r="E35" s="3">
        <v>0.7</v>
      </c>
      <c r="F35" s="3">
        <f>B35*C35+D35*E35</f>
        <v>0.85999999999999988</v>
      </c>
      <c r="G35" s="4">
        <v>100</v>
      </c>
      <c r="H35" s="5"/>
    </row>
    <row r="36" spans="1:8" ht="16.149999999999999" thickBot="1" x14ac:dyDescent="0.5">
      <c r="A36" s="3">
        <v>2018</v>
      </c>
      <c r="B36" s="3">
        <v>1.1000000000000001</v>
      </c>
      <c r="C36" s="3">
        <v>0.3</v>
      </c>
      <c r="D36" s="3">
        <v>1</v>
      </c>
      <c r="E36" s="3">
        <v>0.7</v>
      </c>
      <c r="F36" s="3">
        <f t="shared" ref="F36:F37" si="1">B36*C36+D36*E36</f>
        <v>1.03</v>
      </c>
      <c r="G36" s="4">
        <f>F36/F35*G35</f>
        <v>119.76744186046513</v>
      </c>
      <c r="H36" s="5">
        <f>G36/G35-1</f>
        <v>0.19767441860465129</v>
      </c>
    </row>
    <row r="37" spans="1:8" ht="16.149999999999999" thickBot="1" x14ac:dyDescent="0.5">
      <c r="A37" s="3">
        <v>2019</v>
      </c>
      <c r="B37" s="3">
        <v>1.1499999999999999</v>
      </c>
      <c r="C37" s="3">
        <v>0.3</v>
      </c>
      <c r="D37" s="3">
        <v>1</v>
      </c>
      <c r="E37" s="3">
        <v>0.7</v>
      </c>
      <c r="F37" s="3">
        <f t="shared" si="1"/>
        <v>1.0449999999999999</v>
      </c>
      <c r="G37" s="4">
        <f t="shared" ref="G37" si="2">F37/F36*G36</f>
        <v>121.51162790697676</v>
      </c>
      <c r="H37" s="5">
        <f>G37/G36-1</f>
        <v>1.4563106796116498E-2</v>
      </c>
    </row>
    <row r="38" spans="1:8" ht="21.75" x14ac:dyDescent="0.45">
      <c r="F38" s="6"/>
      <c r="G38" s="7" t="s">
        <v>6</v>
      </c>
      <c r="H38" s="8">
        <f>SQRT((1+H36)*(1+H37))-1</f>
        <v>0.10232312824768752</v>
      </c>
    </row>
    <row r="39" spans="1:8" ht="21.75" x14ac:dyDescent="0.45">
      <c r="F39" s="7" t="s">
        <v>7</v>
      </c>
      <c r="G39" s="7" t="s">
        <v>6</v>
      </c>
      <c r="H39" s="8">
        <f>GEOMEAN((1+H36),(1+H37))-1</f>
        <v>0.10232312824768752</v>
      </c>
    </row>
  </sheetData>
  <mergeCells count="12">
    <mergeCell ref="H33:H34"/>
    <mergeCell ref="A1:A2"/>
    <mergeCell ref="C1:C2"/>
    <mergeCell ref="E1:E2"/>
    <mergeCell ref="F1:F2"/>
    <mergeCell ref="G1:G2"/>
    <mergeCell ref="H1:H2"/>
    <mergeCell ref="A33:A34"/>
    <mergeCell ref="C33:C34"/>
    <mergeCell ref="E33:E34"/>
    <mergeCell ref="F33:F34"/>
    <mergeCell ref="G33:G3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WW</vt:lpstr>
      <vt:lpstr>Inflation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be1046</dc:creator>
  <cp:lastModifiedBy>be1046</cp:lastModifiedBy>
  <dcterms:created xsi:type="dcterms:W3CDTF">2021-04-20T20:44:31Z</dcterms:created>
  <dcterms:modified xsi:type="dcterms:W3CDTF">2021-05-10T23:58:33Z</dcterms:modified>
</cp:coreProperties>
</file>