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1046\Nextcloud\2023WS\Macro\Lecture\P\"/>
    </mc:Choice>
  </mc:AlternateContent>
  <xr:revisionPtr revIDLastSave="0" documentId="13_ncr:1_{3F8F9355-FEAF-4AFE-84B7-CAB2D1BCB857}" xr6:coauthVersionLast="47" xr6:coauthVersionMax="47" xr10:uidLastSave="{00000000-0000-0000-0000-000000000000}"/>
  <bookViews>
    <workbookView xWindow="4365" yWindow="3525" windowWidth="21600" windowHeight="11265" xr2:uid="{71249A89-6DE9-49ED-852D-507AD50DA320}"/>
  </bookViews>
  <sheets>
    <sheet name="GDP-Growth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3" l="1"/>
  <c r="L8" i="3"/>
  <c r="K8" i="3"/>
  <c r="J10" i="3"/>
  <c r="J9" i="3"/>
  <c r="J8" i="3"/>
  <c r="H10" i="3"/>
  <c r="H9" i="3"/>
  <c r="H8" i="3"/>
  <c r="H7" i="3"/>
  <c r="M6" i="3"/>
  <c r="M5" i="3"/>
  <c r="M4" i="3"/>
  <c r="L6" i="3"/>
  <c r="L5" i="3"/>
  <c r="L4" i="3"/>
  <c r="L3" i="3"/>
  <c r="K6" i="3"/>
  <c r="K5" i="3"/>
  <c r="K4" i="3"/>
  <c r="J5" i="3"/>
  <c r="J6" i="3" s="1"/>
  <c r="J4" i="3"/>
  <c r="I5" i="3"/>
  <c r="I6" i="3"/>
  <c r="I4" i="3"/>
  <c r="H6" i="3"/>
  <c r="H5" i="3"/>
  <c r="H4" i="3"/>
  <c r="G6" i="3"/>
  <c r="G5" i="3"/>
  <c r="G4" i="3"/>
  <c r="F6" i="3"/>
  <c r="F5" i="3"/>
  <c r="F4" i="3"/>
  <c r="F3" i="3"/>
  <c r="G11" i="3"/>
  <c r="I17" i="3"/>
  <c r="F17" i="3"/>
  <c r="I16" i="3"/>
  <c r="F16" i="3"/>
  <c r="A16" i="3"/>
  <c r="A15" i="3" s="1"/>
  <c r="A14" i="3" s="1"/>
  <c r="J15" i="3"/>
  <c r="J16" i="3" s="1"/>
  <c r="K16" i="3" s="1"/>
  <c r="I15" i="3"/>
  <c r="G15" i="3"/>
  <c r="F15" i="3"/>
  <c r="L14" i="3"/>
  <c r="F14" i="3"/>
  <c r="A5" i="3"/>
  <c r="A4" i="3"/>
  <c r="A3" i="3" s="1"/>
  <c r="G16" i="3" l="1"/>
  <c r="G17" i="3" s="1"/>
  <c r="L15" i="3"/>
  <c r="M15" i="3" s="1"/>
  <c r="H16" i="3"/>
  <c r="K15" i="3"/>
  <c r="J17" i="3"/>
  <c r="K17" i="3" s="1"/>
  <c r="H15" i="3"/>
  <c r="L16" i="3" l="1"/>
  <c r="M16" i="3" s="1"/>
  <c r="N16" i="3" s="1"/>
  <c r="N15" i="3"/>
  <c r="H17" i="3"/>
  <c r="L17" i="3"/>
  <c r="M17" i="3" l="1"/>
  <c r="N17" i="3" s="1"/>
</calcChain>
</file>

<file path=xl/sharedStrings.xml><?xml version="1.0" encoding="utf-8"?>
<sst xmlns="http://schemas.openxmlformats.org/spreadsheetml/2006/main" count="27" uniqueCount="15">
  <si>
    <t>P1</t>
  </si>
  <si>
    <t>m1</t>
  </si>
  <si>
    <t>P2</t>
  </si>
  <si>
    <t>m2</t>
  </si>
  <si>
    <t>GDPnom</t>
  </si>
  <si>
    <t>Index GDPnom 2016=100</t>
  </si>
  <si>
    <t>Growth GDPnom</t>
  </si>
  <si>
    <t>GDPreal</t>
  </si>
  <si>
    <t>Index GDPreal 2016=100</t>
  </si>
  <si>
    <t>Growth GDPreal</t>
  </si>
  <si>
    <t>Index GDP-Deflator 2016=100</t>
  </si>
  <si>
    <t>Growth GDP-Deflator</t>
  </si>
  <si>
    <t>sum</t>
  </si>
  <si>
    <t>nominal GDP growth factors</t>
  </si>
  <si>
    <t>average growth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</si>
</sst>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10" fontId="2" fillId="0" borderId="0" xfId="1" applyNumberFormat="1" applyFont="1" applyFill="1" applyBorder="1" applyAlignment="1">
      <alignment horizontal="center"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244220</xdr:colOff>
      <xdr:row>5</xdr:row>
      <xdr:rowOff>96300</xdr:rowOff>
    </xdr:from>
    <xdr:to>
      <xdr:col>5</xdr:col>
      <xdr:colOff>248540</xdr:colOff>
      <xdr:row>5</xdr:row>
      <xdr:rowOff>98100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Freihand 1">
              <a:extLst>
                <a:ext uri="{FF2B5EF4-FFF2-40B4-BE49-F238E27FC236}">
                  <a16:creationId xmlns:a16="http://schemas.microsoft.com/office/drawing/2014/main" id="{08357C39-7814-8218-6792-401BE1F8873A}"/>
                </a:ext>
              </a:extLst>
            </xdr14:cNvPr>
            <xdr14:cNvContentPartPr/>
          </xdr14:nvContentPartPr>
          <xdr14:nvPr macro=""/>
          <xdr14:xfrm>
            <a:off x="3609720" y="1582200"/>
            <a:ext cx="4320" cy="1800"/>
          </xdr14:xfrm>
        </xdr:contentPart>
      </mc:Choice>
      <mc:Fallback xmlns="">
        <xdr:pic>
          <xdr:nvPicPr>
            <xdr:cNvPr id="2" name="Freihand 1">
              <a:extLst>
                <a:ext uri="{FF2B5EF4-FFF2-40B4-BE49-F238E27FC236}">
                  <a16:creationId xmlns:a16="http://schemas.microsoft.com/office/drawing/2014/main" id="{08357C39-7814-8218-6792-401BE1F8873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600720" y="1573560"/>
              <a:ext cx="21960" cy="19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0-06T09:10:40.10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3 2 14379,'-3'0'40,"6"0"-24,-2-1-80,0 1-64,2 4 88,0-4-16</inkml:trace>
</inkml: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0BB16-BF94-4534-A9F6-1627512C69A1}">
  <dimension ref="A2:N19"/>
  <sheetViews>
    <sheetView tabSelected="1" workbookViewId="0">
      <selection activeCell="K8" sqref="K8"/>
    </sheetView>
  </sheetViews>
  <sheetFormatPr baseColWidth="10" defaultRowHeight="15" x14ac:dyDescent="0.25"/>
  <cols>
    <col min="1" max="12" width="9.5703125" customWidth="1"/>
  </cols>
  <sheetData>
    <row r="2" spans="1:14" ht="60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/>
    </row>
    <row r="3" spans="1:14" ht="29.45" customHeight="1" x14ac:dyDescent="0.25">
      <c r="A3" s="3">
        <f>A4-1</f>
        <v>2016</v>
      </c>
      <c r="B3" s="3">
        <v>0.9</v>
      </c>
      <c r="C3" s="3">
        <v>100</v>
      </c>
      <c r="D3" s="3">
        <v>2</v>
      </c>
      <c r="E3" s="3">
        <v>200</v>
      </c>
      <c r="F3" s="4">
        <f>B3*C3+D3*E3</f>
        <v>490</v>
      </c>
      <c r="G3" s="4">
        <v>100</v>
      </c>
      <c r="H3" s="4"/>
      <c r="I3" s="4"/>
      <c r="J3" s="4">
        <v>100</v>
      </c>
      <c r="K3" s="4"/>
      <c r="L3" s="5">
        <f>G3/J3*100</f>
        <v>100</v>
      </c>
      <c r="M3" s="4"/>
      <c r="N3" s="4"/>
    </row>
    <row r="4" spans="1:14" ht="29.45" customHeight="1" x14ac:dyDescent="0.25">
      <c r="A4" s="3">
        <f>A5-1</f>
        <v>2017</v>
      </c>
      <c r="B4" s="3">
        <v>1</v>
      </c>
      <c r="C4" s="3">
        <v>100</v>
      </c>
      <c r="D4" s="3">
        <v>2</v>
      </c>
      <c r="E4" s="3">
        <v>210</v>
      </c>
      <c r="F4" s="4">
        <f t="shared" ref="F4:F6" si="0">B4*C4+D4*E4</f>
        <v>520</v>
      </c>
      <c r="G4" s="4">
        <f>F4/F3*G3</f>
        <v>106.12244897959184</v>
      </c>
      <c r="H4" s="6">
        <f>(G4-G3)/G3</f>
        <v>6.1224489795918373E-2</v>
      </c>
      <c r="I4" s="4">
        <f>B3*C4+D3*E4</f>
        <v>510</v>
      </c>
      <c r="J4" s="4">
        <f>J3*I4/F3</f>
        <v>104.08163265306122</v>
      </c>
      <c r="K4" s="6">
        <f>(J4-J3)/J3</f>
        <v>4.08163265306122E-2</v>
      </c>
      <c r="L4" s="5">
        <f>G4/J4*100</f>
        <v>101.96078431372551</v>
      </c>
      <c r="M4" s="6">
        <f>(L4-L3)/L3</f>
        <v>1.9607843137255117E-2</v>
      </c>
      <c r="N4" s="5"/>
    </row>
    <row r="5" spans="1:14" ht="30" customHeight="1" x14ac:dyDescent="0.25">
      <c r="A5" s="3">
        <f>A6-1</f>
        <v>2018</v>
      </c>
      <c r="B5" s="3">
        <v>1.05</v>
      </c>
      <c r="C5" s="3">
        <v>120</v>
      </c>
      <c r="D5" s="3">
        <v>2.2000000000000002</v>
      </c>
      <c r="E5" s="3">
        <v>220</v>
      </c>
      <c r="F5" s="4">
        <f t="shared" si="0"/>
        <v>610</v>
      </c>
      <c r="G5" s="4">
        <f t="shared" ref="G5:G6" si="1">F5/F4*G4</f>
        <v>124.48979591836735</v>
      </c>
      <c r="H5" s="6">
        <f t="shared" ref="H5:H6" si="2">(G5-G4)/G4</f>
        <v>0.1730769230769231</v>
      </c>
      <c r="I5" s="4">
        <f>B4*C5+D4*E5</f>
        <v>560</v>
      </c>
      <c r="J5" s="4">
        <f t="shared" ref="J5:J6" si="3">J4*I5/F4</f>
        <v>112.08791208791209</v>
      </c>
      <c r="K5" s="6">
        <f t="shared" ref="K5:K6" si="4">(J5-J4)/J4</f>
        <v>7.6923076923076969E-2</v>
      </c>
      <c r="L5" s="5">
        <f>G5/J5*100</f>
        <v>111.06442577030813</v>
      </c>
      <c r="M5" s="6">
        <f t="shared" ref="M5:M6" si="5">(L5-L4)/L4</f>
        <v>8.9285714285714163E-2</v>
      </c>
      <c r="N5" s="5"/>
    </row>
    <row r="6" spans="1:14" ht="30" customHeight="1" x14ac:dyDescent="0.25">
      <c r="A6" s="3">
        <v>2019</v>
      </c>
      <c r="B6" s="3">
        <v>1.2</v>
      </c>
      <c r="C6" s="3">
        <v>140</v>
      </c>
      <c r="D6" s="3">
        <v>2.2999999999999998</v>
      </c>
      <c r="E6" s="3">
        <v>230</v>
      </c>
      <c r="F6" s="4">
        <f t="shared" si="0"/>
        <v>697</v>
      </c>
      <c r="G6" s="4">
        <f t="shared" si="1"/>
        <v>142.24489795918367</v>
      </c>
      <c r="H6" s="6">
        <f t="shared" si="2"/>
        <v>0.14262295081967211</v>
      </c>
      <c r="I6" s="4">
        <f t="shared" ref="I6" si="6">B5*C6+D5*E6</f>
        <v>653</v>
      </c>
      <c r="J6" s="4">
        <f t="shared" si="3"/>
        <v>119.98919113673212</v>
      </c>
      <c r="K6" s="6">
        <f t="shared" si="4"/>
        <v>7.0491803278688495E-2</v>
      </c>
      <c r="L6" s="5">
        <f>G6/J6*100</f>
        <v>118.54809305039014</v>
      </c>
      <c r="M6" s="6">
        <f t="shared" si="5"/>
        <v>6.7381316998468471E-2</v>
      </c>
      <c r="N6" s="5"/>
    </row>
    <row r="7" spans="1:14" ht="30" customHeight="1" x14ac:dyDescent="0.25">
      <c r="A7" s="7"/>
      <c r="B7" s="7"/>
      <c r="C7" s="7"/>
      <c r="D7" s="7"/>
      <c r="E7" s="7"/>
      <c r="F7" s="6">
        <f>AVERAGE(H4:H6)</f>
        <v>0.1256414545641712</v>
      </c>
      <c r="G7" s="8" t="s">
        <v>12</v>
      </c>
      <c r="H7" s="6">
        <f>SUM(H4:H6)/3</f>
        <v>0.1256414545641712</v>
      </c>
      <c r="I7" s="8" t="s">
        <v>13</v>
      </c>
      <c r="J7" s="8"/>
      <c r="K7" s="9" t="s">
        <v>14</v>
      </c>
      <c r="L7" s="8"/>
      <c r="M7" s="9"/>
      <c r="N7" s="9"/>
    </row>
    <row r="8" spans="1:14" ht="30" customHeight="1" x14ac:dyDescent="0.25">
      <c r="A8" s="7"/>
      <c r="B8" s="7"/>
      <c r="C8" s="7"/>
      <c r="D8" s="7"/>
      <c r="E8" s="7"/>
      <c r="F8" s="8"/>
      <c r="G8">
        <v>2017</v>
      </c>
      <c r="H8">
        <f>G3*(1+$H$7)</f>
        <v>112.56414545641711</v>
      </c>
      <c r="I8">
        <v>2017</v>
      </c>
      <c r="J8" s="8">
        <f>G4/G3</f>
        <v>1.0612244897959184</v>
      </c>
      <c r="K8" s="6">
        <f>(J8*J9*J10)^(1/3)-1</f>
        <v>0.12463665094683218</v>
      </c>
      <c r="L8" s="6">
        <f>GEOMEAN(J8:J10)-1</f>
        <v>0.12463665094683218</v>
      </c>
      <c r="M8" s="9"/>
      <c r="N8" s="9"/>
    </row>
    <row r="9" spans="1:14" ht="30" customHeight="1" x14ac:dyDescent="0.25">
      <c r="A9" s="7"/>
      <c r="B9" s="7"/>
      <c r="C9" s="7"/>
      <c r="D9" s="7"/>
      <c r="E9" s="7"/>
      <c r="F9" s="8"/>
      <c r="G9">
        <v>2018</v>
      </c>
      <c r="H9">
        <f>G4*(1+$H$7)</f>
        <v>119.45582783129979</v>
      </c>
      <c r="I9">
        <v>2018</v>
      </c>
      <c r="J9" s="8">
        <f t="shared" ref="J9:J10" si="7">G5/G4</f>
        <v>1.1730769230769231</v>
      </c>
      <c r="K9" s="9"/>
      <c r="L9" s="8"/>
      <c r="M9" s="9"/>
      <c r="N9" s="9"/>
    </row>
    <row r="10" spans="1:14" ht="30" customHeight="1" x14ac:dyDescent="0.25">
      <c r="G10">
        <v>2019</v>
      </c>
      <c r="H10">
        <f>G5*(1+$H$7)</f>
        <v>140.13087495594783</v>
      </c>
      <c r="I10">
        <v>2019</v>
      </c>
      <c r="J10" s="8">
        <f t="shared" si="7"/>
        <v>1.1426229508196721</v>
      </c>
    </row>
    <row r="11" spans="1:14" ht="30" customHeight="1" x14ac:dyDescent="0.25">
      <c r="G11">
        <f>G10*(H7+1)</f>
        <v>2272.6700967650613</v>
      </c>
    </row>
    <row r="13" spans="1:14" ht="60" x14ac:dyDescent="0.25">
      <c r="A13" s="1"/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6</v>
      </c>
      <c r="L13" s="2" t="s">
        <v>10</v>
      </c>
      <c r="M13" s="2" t="s">
        <v>11</v>
      </c>
      <c r="N13" s="2"/>
    </row>
    <row r="14" spans="1:14" x14ac:dyDescent="0.25">
      <c r="A14" s="3">
        <f>A15-1</f>
        <v>2016</v>
      </c>
      <c r="B14" s="3">
        <v>0.9</v>
      </c>
      <c r="C14" s="3">
        <v>100</v>
      </c>
      <c r="D14" s="3">
        <v>2</v>
      </c>
      <c r="E14" s="3">
        <v>200</v>
      </c>
      <c r="F14" s="4">
        <f>B14*C14+D14*E14</f>
        <v>490</v>
      </c>
      <c r="G14" s="4">
        <v>100</v>
      </c>
      <c r="H14" s="4"/>
      <c r="I14" s="4"/>
      <c r="J14" s="4">
        <v>100</v>
      </c>
      <c r="K14" s="4"/>
      <c r="L14" s="4">
        <f>G14/J14*100</f>
        <v>100</v>
      </c>
      <c r="M14" s="4"/>
      <c r="N14" s="4"/>
    </row>
    <row r="15" spans="1:14" x14ac:dyDescent="0.25">
      <c r="A15" s="3">
        <f>A16-1</f>
        <v>2017</v>
      </c>
      <c r="B15" s="3">
        <v>1</v>
      </c>
      <c r="C15" s="3">
        <v>100</v>
      </c>
      <c r="D15" s="3">
        <v>2</v>
      </c>
      <c r="E15" s="3">
        <v>210</v>
      </c>
      <c r="F15" s="4">
        <f>B15*C15+D15*E15</f>
        <v>520</v>
      </c>
      <c r="G15" s="4">
        <f>F15/F14*G14</f>
        <v>106.12244897959184</v>
      </c>
      <c r="H15" s="6">
        <f>G15/G14-1</f>
        <v>6.1224489795918435E-2</v>
      </c>
      <c r="I15" s="4">
        <f>C15*B14+E15*D14</f>
        <v>510</v>
      </c>
      <c r="J15" s="4">
        <f>(C15*B14+E15*D14)/F14*J14</f>
        <v>104.08163265306123</v>
      </c>
      <c r="K15" s="6">
        <f>J15/J14-1</f>
        <v>4.081632653061229E-2</v>
      </c>
      <c r="L15" s="4">
        <f>G15/J15*100</f>
        <v>101.96078431372548</v>
      </c>
      <c r="M15" s="6">
        <f>L15/L14-1</f>
        <v>1.9607843137254832E-2</v>
      </c>
      <c r="N15" s="6">
        <f>M15+K15</f>
        <v>6.0424169667867123E-2</v>
      </c>
    </row>
    <row r="16" spans="1:14" ht="30" customHeight="1" x14ac:dyDescent="0.25">
      <c r="A16" s="3">
        <f>A17-1</f>
        <v>2018</v>
      </c>
      <c r="B16" s="3">
        <v>1.05</v>
      </c>
      <c r="C16" s="3">
        <v>120</v>
      </c>
      <c r="D16" s="3">
        <v>2.2000000000000002</v>
      </c>
      <c r="E16" s="3">
        <v>220</v>
      </c>
      <c r="F16" s="4">
        <f>B16*C16+D16*E16</f>
        <v>610</v>
      </c>
      <c r="G16" s="4">
        <f>F16/F15*G15</f>
        <v>124.48979591836735</v>
      </c>
      <c r="H16" s="6">
        <f>G16/G15-1</f>
        <v>0.17307692307692313</v>
      </c>
      <c r="I16" s="4">
        <f>C16*B15+E16*D15</f>
        <v>560</v>
      </c>
      <c r="J16" s="4">
        <f>(C16*B15+E16*D15)/F15*J15</f>
        <v>112.08791208791209</v>
      </c>
      <c r="K16" s="6">
        <f>J16/J15-1</f>
        <v>7.6923076923076872E-2</v>
      </c>
      <c r="L16" s="4">
        <f>G16/J16*100</f>
        <v>111.06442577030813</v>
      </c>
      <c r="M16" s="6">
        <f>L16/L15-1</f>
        <v>8.9285714285714413E-2</v>
      </c>
      <c r="N16" s="6">
        <f>M16+K16</f>
        <v>0.16620879120879128</v>
      </c>
    </row>
    <row r="17" spans="1:14" ht="30" customHeight="1" x14ac:dyDescent="0.25">
      <c r="A17" s="3">
        <v>2019</v>
      </c>
      <c r="B17" s="3">
        <v>1.2</v>
      </c>
      <c r="C17" s="3">
        <v>140</v>
      </c>
      <c r="D17" s="3">
        <v>2.2999999999999998</v>
      </c>
      <c r="E17" s="3">
        <v>230</v>
      </c>
      <c r="F17" s="4">
        <f>B17*C17+D17*E17</f>
        <v>697</v>
      </c>
      <c r="G17" s="4">
        <f>F17/F16*G16</f>
        <v>142.24489795918367</v>
      </c>
      <c r="H17" s="6">
        <f>G17/G16-1</f>
        <v>0.14262295081967213</v>
      </c>
      <c r="I17" s="4">
        <f>C17*B16+E17*D16</f>
        <v>653</v>
      </c>
      <c r="J17" s="4">
        <f>(C17*B16+E17*D16)/F16*J16</f>
        <v>119.98919113673212</v>
      </c>
      <c r="K17" s="6">
        <f>J17/J16-1</f>
        <v>7.0491803278688536E-2</v>
      </c>
      <c r="L17" s="4">
        <f>G17/J17*100</f>
        <v>118.54809305039014</v>
      </c>
      <c r="M17" s="6">
        <f>L17/L16-1</f>
        <v>6.7381316998468499E-2</v>
      </c>
      <c r="N17" s="6">
        <f>M17+K17</f>
        <v>0.13787312027715704</v>
      </c>
    </row>
    <row r="18" spans="1:14" ht="30" customHeight="1" x14ac:dyDescent="0.25">
      <c r="A18" s="7"/>
      <c r="B18" s="7"/>
      <c r="C18" s="7"/>
      <c r="D18" s="7"/>
      <c r="E18" s="7"/>
      <c r="F18" s="8"/>
      <c r="G18" s="8"/>
      <c r="H18" s="10"/>
      <c r="I18" s="8"/>
      <c r="J18" s="8"/>
      <c r="K18" s="10"/>
      <c r="L18" s="8"/>
      <c r="M18" s="10"/>
      <c r="N18" s="10"/>
    </row>
    <row r="19" spans="1:14" ht="30" customHeight="1" x14ac:dyDescent="0.25">
      <c r="A19" s="7"/>
      <c r="B19" s="7"/>
      <c r="C19" s="7"/>
      <c r="D19" s="7"/>
      <c r="E19" s="7"/>
      <c r="F19" s="8"/>
      <c r="G19" s="8"/>
      <c r="H19" s="10"/>
      <c r="I19" s="8"/>
      <c r="J19" s="8"/>
      <c r="K19" s="10"/>
      <c r="L19" s="8"/>
      <c r="M19" s="10"/>
      <c r="N19" s="10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GDP-Growth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Köster</dc:creator>
  <cp:lastModifiedBy>Köster, Bernhard Johannes</cp:lastModifiedBy>
  <dcterms:created xsi:type="dcterms:W3CDTF">2022-10-02T18:42:02Z</dcterms:created>
  <dcterms:modified xsi:type="dcterms:W3CDTF">2023-10-17T10:02:18Z</dcterms:modified>
</cp:coreProperties>
</file>