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ink/ink1.xml" ContentType="application/inkml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k\Jade\Vorlesungen\2023WS\GlobalEconomics\Lecture\"/>
    </mc:Choice>
  </mc:AlternateContent>
  <xr:revisionPtr revIDLastSave="0" documentId="13_ncr:1_{33A99392-A3C2-4C71-954B-45E8950549C7}" xr6:coauthVersionLast="47" xr6:coauthVersionMax="47" xr10:uidLastSave="{00000000-0000-0000-0000-000000000000}"/>
  <bookViews>
    <workbookView xWindow="3440" yWindow="350" windowWidth="14400" windowHeight="8960" xr2:uid="{C27E0F84-C628-4D25-88F4-EF746F0C6207}"/>
  </bookViews>
  <sheets>
    <sheet name="USA_Data" sheetId="1" r:id="rId1"/>
    <sheet name="USA" sheetId="2" r:id="rId2"/>
    <sheet name="Ex_LinReg" sheetId="3" r:id="rId3"/>
    <sheet name="Ex" sheetId="4" r:id="rId4"/>
    <sheet name="Ex_Corr" sheetId="5" r:id="rId5"/>
    <sheet name="German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6" l="1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313" i="2"/>
  <c r="C15" i="5"/>
  <c r="B15" i="5"/>
  <c r="G10" i="5"/>
  <c r="F10" i="5"/>
  <c r="G9" i="5"/>
  <c r="G8" i="5"/>
  <c r="G7" i="5"/>
  <c r="G6" i="5"/>
  <c r="G5" i="5"/>
  <c r="G4" i="5"/>
  <c r="F4" i="5"/>
  <c r="F9" i="5"/>
  <c r="F8" i="5"/>
  <c r="F7" i="5"/>
  <c r="F6" i="5"/>
  <c r="F5" i="5"/>
  <c r="B14" i="5"/>
  <c r="E9" i="5"/>
  <c r="E8" i="5"/>
  <c r="E7" i="5"/>
  <c r="E6" i="5"/>
  <c r="E5" i="5"/>
  <c r="E4" i="5"/>
  <c r="B13" i="5"/>
  <c r="B12" i="5"/>
  <c r="G9" i="4"/>
  <c r="D9" i="4"/>
  <c r="F4" i="4"/>
  <c r="F5" i="4" s="1"/>
  <c r="F6" i="4" s="1"/>
  <c r="F7" i="4" s="1"/>
  <c r="F8" i="4" s="1"/>
  <c r="C5" i="4"/>
  <c r="C6" i="4" s="1"/>
  <c r="C7" i="4" s="1"/>
  <c r="C8" i="4" s="1"/>
  <c r="C4" i="4"/>
  <c r="D13" i="3"/>
  <c r="D12" i="3"/>
  <c r="C13" i="3"/>
  <c r="D11" i="3"/>
  <c r="C11" i="3"/>
  <c r="C12" i="3"/>
  <c r="A8" i="3"/>
  <c r="A9" i="3" s="1"/>
  <c r="A7" i="3"/>
  <c r="A6" i="3"/>
  <c r="A5" i="3"/>
  <c r="D10" i="3"/>
  <c r="C10" i="3"/>
  <c r="F9" i="3"/>
  <c r="F8" i="3"/>
  <c r="F7" i="3"/>
  <c r="F6" i="3"/>
  <c r="F5" i="3"/>
  <c r="F4" i="3"/>
  <c r="F10" i="3" s="1"/>
  <c r="E9" i="3"/>
  <c r="E8" i="3"/>
  <c r="E7" i="3"/>
  <c r="E6" i="3"/>
  <c r="E5" i="3"/>
  <c r="E4" i="3"/>
  <c r="E10" i="3" s="1"/>
  <c r="G305" i="2"/>
  <c r="F305" i="2"/>
  <c r="E305" i="2"/>
  <c r="G304" i="2"/>
  <c r="F304" i="2"/>
  <c r="E304" i="2"/>
  <c r="G303" i="2"/>
  <c r="F303" i="2"/>
  <c r="E303" i="2"/>
  <c r="G302" i="2"/>
  <c r="F302" i="2"/>
  <c r="E302" i="2"/>
  <c r="G301" i="2"/>
  <c r="F301" i="2"/>
  <c r="E301" i="2"/>
  <c r="G300" i="2"/>
  <c r="F300" i="2"/>
  <c r="E300" i="2"/>
  <c r="G299" i="2"/>
  <c r="F299" i="2"/>
  <c r="E299" i="2"/>
  <c r="G298" i="2"/>
  <c r="F298" i="2"/>
  <c r="E298" i="2"/>
  <c r="G297" i="2"/>
  <c r="F297" i="2"/>
  <c r="E297" i="2"/>
  <c r="G296" i="2"/>
  <c r="F296" i="2"/>
  <c r="E296" i="2"/>
  <c r="G295" i="2"/>
  <c r="F295" i="2"/>
  <c r="E295" i="2"/>
  <c r="G294" i="2"/>
  <c r="F294" i="2"/>
  <c r="E294" i="2"/>
  <c r="G293" i="2"/>
  <c r="F293" i="2"/>
  <c r="E293" i="2"/>
  <c r="G292" i="2"/>
  <c r="F292" i="2"/>
  <c r="E292" i="2"/>
  <c r="G291" i="2"/>
  <c r="F291" i="2"/>
  <c r="E291" i="2"/>
  <c r="G290" i="2"/>
  <c r="F290" i="2"/>
  <c r="E290" i="2"/>
  <c r="G289" i="2"/>
  <c r="F289" i="2"/>
  <c r="E289" i="2"/>
  <c r="G288" i="2"/>
  <c r="F288" i="2"/>
  <c r="E288" i="2"/>
  <c r="G287" i="2"/>
  <c r="F287" i="2"/>
  <c r="E287" i="2"/>
  <c r="G286" i="2"/>
  <c r="F286" i="2"/>
  <c r="E286" i="2"/>
  <c r="G285" i="2"/>
  <c r="F285" i="2"/>
  <c r="E285" i="2"/>
  <c r="G284" i="2"/>
  <c r="F284" i="2"/>
  <c r="E284" i="2"/>
  <c r="G283" i="2"/>
  <c r="F283" i="2"/>
  <c r="E283" i="2"/>
  <c r="G282" i="2"/>
  <c r="F282" i="2"/>
  <c r="E282" i="2"/>
  <c r="G281" i="2"/>
  <c r="F281" i="2"/>
  <c r="E281" i="2"/>
  <c r="G280" i="2"/>
  <c r="F280" i="2"/>
  <c r="E280" i="2"/>
  <c r="G279" i="2"/>
  <c r="F279" i="2"/>
  <c r="E279" i="2"/>
  <c r="G278" i="2"/>
  <c r="F278" i="2"/>
  <c r="E278" i="2"/>
  <c r="G277" i="2"/>
  <c r="F277" i="2"/>
  <c r="E277" i="2"/>
  <c r="G276" i="2"/>
  <c r="F276" i="2"/>
  <c r="E276" i="2"/>
  <c r="G275" i="2"/>
  <c r="F275" i="2"/>
  <c r="E275" i="2"/>
  <c r="G274" i="2"/>
  <c r="F274" i="2"/>
  <c r="E274" i="2"/>
  <c r="G273" i="2"/>
  <c r="F273" i="2"/>
  <c r="E273" i="2"/>
  <c r="G272" i="2"/>
  <c r="F272" i="2"/>
  <c r="E272" i="2"/>
  <c r="G271" i="2"/>
  <c r="F271" i="2"/>
  <c r="E271" i="2"/>
  <c r="G270" i="2"/>
  <c r="F270" i="2"/>
  <c r="E270" i="2"/>
  <c r="G269" i="2"/>
  <c r="F269" i="2"/>
  <c r="E269" i="2"/>
  <c r="G268" i="2"/>
  <c r="F268" i="2"/>
  <c r="E268" i="2"/>
  <c r="G267" i="2"/>
  <c r="F267" i="2"/>
  <c r="E267" i="2"/>
  <c r="G266" i="2"/>
  <c r="F266" i="2"/>
  <c r="E266" i="2"/>
  <c r="G265" i="2"/>
  <c r="F265" i="2"/>
  <c r="E265" i="2"/>
  <c r="G264" i="2"/>
  <c r="F264" i="2"/>
  <c r="E264" i="2"/>
  <c r="G263" i="2"/>
  <c r="F263" i="2"/>
  <c r="E263" i="2"/>
  <c r="G262" i="2"/>
  <c r="F262" i="2"/>
  <c r="E262" i="2"/>
  <c r="G261" i="2"/>
  <c r="F261" i="2"/>
  <c r="E261" i="2"/>
  <c r="G260" i="2"/>
  <c r="F260" i="2"/>
  <c r="E260" i="2"/>
  <c r="G259" i="2"/>
  <c r="F259" i="2"/>
  <c r="E259" i="2"/>
  <c r="G258" i="2"/>
  <c r="F258" i="2"/>
  <c r="E258" i="2"/>
  <c r="G257" i="2"/>
  <c r="F257" i="2"/>
  <c r="E257" i="2"/>
  <c r="G256" i="2"/>
  <c r="F256" i="2"/>
  <c r="E256" i="2"/>
  <c r="G255" i="2"/>
  <c r="F255" i="2"/>
  <c r="E255" i="2"/>
  <c r="G254" i="2"/>
  <c r="F254" i="2"/>
  <c r="E254" i="2"/>
  <c r="G253" i="2"/>
  <c r="F253" i="2"/>
  <c r="E253" i="2"/>
  <c r="G252" i="2"/>
  <c r="F252" i="2"/>
  <c r="E252" i="2"/>
  <c r="G251" i="2"/>
  <c r="F251" i="2"/>
  <c r="E251" i="2"/>
  <c r="G250" i="2"/>
  <c r="F250" i="2"/>
  <c r="E250" i="2"/>
  <c r="G249" i="2"/>
  <c r="F249" i="2"/>
  <c r="E249" i="2"/>
  <c r="G248" i="2"/>
  <c r="F248" i="2"/>
  <c r="E248" i="2"/>
  <c r="G247" i="2"/>
  <c r="F247" i="2"/>
  <c r="E247" i="2"/>
  <c r="G246" i="2"/>
  <c r="F246" i="2"/>
  <c r="E246" i="2"/>
  <c r="G245" i="2"/>
  <c r="F245" i="2"/>
  <c r="E245" i="2"/>
  <c r="G244" i="2"/>
  <c r="F244" i="2"/>
  <c r="E244" i="2"/>
  <c r="G243" i="2"/>
  <c r="F243" i="2"/>
  <c r="E243" i="2"/>
  <c r="G242" i="2"/>
  <c r="F242" i="2"/>
  <c r="E242" i="2"/>
  <c r="G241" i="2"/>
  <c r="F241" i="2"/>
  <c r="E241" i="2"/>
  <c r="G240" i="2"/>
  <c r="F240" i="2"/>
  <c r="E240" i="2"/>
  <c r="G239" i="2"/>
  <c r="F239" i="2"/>
  <c r="E239" i="2"/>
  <c r="G238" i="2"/>
  <c r="F238" i="2"/>
  <c r="E238" i="2"/>
  <c r="G237" i="2"/>
  <c r="F237" i="2"/>
  <c r="E237" i="2"/>
  <c r="G236" i="2"/>
  <c r="F236" i="2"/>
  <c r="E236" i="2"/>
  <c r="G235" i="2"/>
  <c r="F235" i="2"/>
  <c r="E235" i="2"/>
  <c r="G234" i="2"/>
  <c r="F234" i="2"/>
  <c r="E234" i="2"/>
  <c r="G233" i="2"/>
  <c r="F233" i="2"/>
  <c r="E233" i="2"/>
  <c r="G232" i="2"/>
  <c r="F232" i="2"/>
  <c r="E232" i="2"/>
  <c r="G231" i="2"/>
  <c r="F231" i="2"/>
  <c r="E231" i="2"/>
  <c r="G230" i="2"/>
  <c r="F230" i="2"/>
  <c r="E230" i="2"/>
  <c r="G229" i="2"/>
  <c r="F229" i="2"/>
  <c r="E229" i="2"/>
  <c r="G228" i="2"/>
  <c r="F228" i="2"/>
  <c r="E228" i="2"/>
  <c r="G227" i="2"/>
  <c r="F227" i="2"/>
  <c r="E227" i="2"/>
  <c r="G226" i="2"/>
  <c r="F226" i="2"/>
  <c r="E226" i="2"/>
  <c r="G225" i="2"/>
  <c r="F225" i="2"/>
  <c r="E225" i="2"/>
  <c r="G224" i="2"/>
  <c r="F224" i="2"/>
  <c r="E224" i="2"/>
  <c r="G223" i="2"/>
  <c r="F223" i="2"/>
  <c r="E223" i="2"/>
  <c r="G222" i="2"/>
  <c r="F222" i="2"/>
  <c r="E222" i="2"/>
  <c r="G221" i="2"/>
  <c r="F221" i="2"/>
  <c r="E221" i="2"/>
  <c r="G220" i="2"/>
  <c r="F220" i="2"/>
  <c r="E220" i="2"/>
  <c r="G219" i="2"/>
  <c r="F219" i="2"/>
  <c r="E219" i="2"/>
  <c r="G218" i="2"/>
  <c r="F218" i="2"/>
  <c r="E218" i="2"/>
  <c r="G217" i="2"/>
  <c r="F217" i="2"/>
  <c r="E217" i="2"/>
  <c r="G216" i="2"/>
  <c r="F216" i="2"/>
  <c r="E216" i="2"/>
  <c r="G215" i="2"/>
  <c r="F215" i="2"/>
  <c r="E215" i="2"/>
  <c r="G214" i="2"/>
  <c r="F214" i="2"/>
  <c r="E214" i="2"/>
  <c r="G213" i="2"/>
  <c r="F213" i="2"/>
  <c r="E213" i="2"/>
  <c r="G212" i="2"/>
  <c r="F212" i="2"/>
  <c r="E212" i="2"/>
  <c r="G211" i="2"/>
  <c r="F211" i="2"/>
  <c r="E211" i="2"/>
  <c r="G210" i="2"/>
  <c r="F210" i="2"/>
  <c r="E210" i="2"/>
  <c r="G209" i="2"/>
  <c r="F209" i="2"/>
  <c r="E209" i="2"/>
  <c r="G208" i="2"/>
  <c r="F208" i="2"/>
  <c r="E208" i="2"/>
  <c r="G207" i="2"/>
  <c r="F207" i="2"/>
  <c r="E207" i="2"/>
  <c r="G206" i="2"/>
  <c r="F206" i="2"/>
  <c r="E206" i="2"/>
  <c r="G205" i="2"/>
  <c r="F205" i="2"/>
  <c r="E205" i="2"/>
  <c r="G204" i="2"/>
  <c r="F204" i="2"/>
  <c r="E204" i="2"/>
  <c r="G203" i="2"/>
  <c r="F203" i="2"/>
  <c r="E203" i="2"/>
  <c r="G202" i="2"/>
  <c r="F202" i="2"/>
  <c r="E202" i="2"/>
  <c r="G201" i="2"/>
  <c r="F201" i="2"/>
  <c r="E201" i="2"/>
  <c r="G200" i="2"/>
  <c r="F200" i="2"/>
  <c r="E200" i="2"/>
  <c r="G199" i="2"/>
  <c r="F199" i="2"/>
  <c r="E199" i="2"/>
  <c r="G198" i="2"/>
  <c r="F198" i="2"/>
  <c r="E198" i="2"/>
  <c r="G197" i="2"/>
  <c r="F197" i="2"/>
  <c r="E197" i="2"/>
  <c r="G196" i="2"/>
  <c r="F196" i="2"/>
  <c r="E196" i="2"/>
  <c r="G195" i="2"/>
  <c r="F195" i="2"/>
  <c r="E195" i="2"/>
  <c r="G194" i="2"/>
  <c r="F194" i="2"/>
  <c r="E194" i="2"/>
  <c r="G193" i="2"/>
  <c r="F193" i="2"/>
  <c r="E193" i="2"/>
  <c r="G192" i="2"/>
  <c r="F192" i="2"/>
  <c r="E192" i="2"/>
  <c r="G191" i="2"/>
  <c r="F191" i="2"/>
  <c r="E191" i="2"/>
  <c r="G190" i="2"/>
  <c r="F190" i="2"/>
  <c r="E190" i="2"/>
  <c r="G189" i="2"/>
  <c r="F189" i="2"/>
  <c r="E189" i="2"/>
  <c r="G188" i="2"/>
  <c r="F188" i="2"/>
  <c r="E188" i="2"/>
  <c r="G187" i="2"/>
  <c r="F187" i="2"/>
  <c r="E187" i="2"/>
  <c r="G186" i="2"/>
  <c r="F186" i="2"/>
  <c r="E186" i="2"/>
  <c r="G185" i="2"/>
  <c r="F185" i="2"/>
  <c r="E185" i="2"/>
  <c r="G184" i="2"/>
  <c r="F184" i="2"/>
  <c r="E184" i="2"/>
  <c r="G183" i="2"/>
  <c r="F183" i="2"/>
  <c r="E183" i="2"/>
  <c r="G182" i="2"/>
  <c r="F182" i="2"/>
  <c r="E182" i="2"/>
  <c r="G181" i="2"/>
  <c r="F181" i="2"/>
  <c r="E181" i="2"/>
  <c r="G180" i="2"/>
  <c r="F180" i="2"/>
  <c r="E180" i="2"/>
  <c r="G179" i="2"/>
  <c r="F179" i="2"/>
  <c r="E179" i="2"/>
  <c r="G178" i="2"/>
  <c r="F178" i="2"/>
  <c r="E178" i="2"/>
  <c r="G177" i="2"/>
  <c r="F177" i="2"/>
  <c r="E177" i="2"/>
  <c r="G176" i="2"/>
  <c r="F176" i="2"/>
  <c r="E176" i="2"/>
  <c r="G175" i="2"/>
  <c r="F175" i="2"/>
  <c r="E175" i="2"/>
  <c r="G174" i="2"/>
  <c r="F174" i="2"/>
  <c r="E174" i="2"/>
  <c r="G173" i="2"/>
  <c r="F173" i="2"/>
  <c r="E173" i="2"/>
  <c r="G172" i="2"/>
  <c r="F172" i="2"/>
  <c r="E172" i="2"/>
  <c r="G171" i="2"/>
  <c r="F171" i="2"/>
  <c r="E171" i="2"/>
  <c r="G170" i="2"/>
  <c r="F170" i="2"/>
  <c r="E170" i="2"/>
  <c r="G169" i="2"/>
  <c r="F169" i="2"/>
  <c r="E169" i="2"/>
  <c r="G168" i="2"/>
  <c r="F168" i="2"/>
  <c r="E168" i="2"/>
  <c r="G167" i="2"/>
  <c r="F167" i="2"/>
  <c r="E167" i="2"/>
  <c r="G166" i="2"/>
  <c r="F166" i="2"/>
  <c r="E166" i="2"/>
  <c r="G165" i="2"/>
  <c r="F165" i="2"/>
  <c r="E165" i="2"/>
  <c r="G164" i="2"/>
  <c r="F164" i="2"/>
  <c r="E164" i="2"/>
  <c r="G163" i="2"/>
  <c r="F163" i="2"/>
  <c r="E163" i="2"/>
  <c r="G162" i="2"/>
  <c r="F162" i="2"/>
  <c r="E162" i="2"/>
  <c r="G161" i="2"/>
  <c r="F161" i="2"/>
  <c r="E161" i="2"/>
  <c r="G160" i="2"/>
  <c r="F160" i="2"/>
  <c r="E160" i="2"/>
  <c r="G159" i="2"/>
  <c r="F159" i="2"/>
  <c r="E159" i="2"/>
  <c r="G158" i="2"/>
  <c r="F158" i="2"/>
  <c r="E158" i="2"/>
  <c r="G157" i="2"/>
  <c r="F157" i="2"/>
  <c r="E157" i="2"/>
  <c r="G156" i="2"/>
  <c r="F156" i="2"/>
  <c r="E156" i="2"/>
  <c r="G155" i="2"/>
  <c r="F155" i="2"/>
  <c r="E155" i="2"/>
  <c r="G154" i="2"/>
  <c r="F154" i="2"/>
  <c r="E154" i="2"/>
  <c r="G153" i="2"/>
  <c r="F153" i="2"/>
  <c r="E153" i="2"/>
  <c r="G152" i="2"/>
  <c r="F152" i="2"/>
  <c r="E152" i="2"/>
  <c r="G151" i="2"/>
  <c r="F151" i="2"/>
  <c r="E151" i="2"/>
  <c r="G150" i="2"/>
  <c r="F150" i="2"/>
  <c r="E150" i="2"/>
  <c r="G149" i="2"/>
  <c r="F149" i="2"/>
  <c r="E149" i="2"/>
  <c r="G148" i="2"/>
  <c r="F148" i="2"/>
  <c r="E148" i="2"/>
  <c r="G147" i="2"/>
  <c r="F147" i="2"/>
  <c r="E147" i="2"/>
  <c r="G146" i="2"/>
  <c r="F146" i="2"/>
  <c r="E146" i="2"/>
  <c r="G145" i="2"/>
  <c r="F145" i="2"/>
  <c r="E145" i="2"/>
  <c r="G144" i="2"/>
  <c r="F144" i="2"/>
  <c r="E144" i="2"/>
  <c r="G143" i="2"/>
  <c r="F143" i="2"/>
  <c r="E143" i="2"/>
  <c r="G142" i="2"/>
  <c r="F142" i="2"/>
  <c r="E142" i="2"/>
  <c r="G141" i="2"/>
  <c r="F141" i="2"/>
  <c r="E141" i="2"/>
  <c r="G140" i="2"/>
  <c r="F140" i="2"/>
  <c r="E140" i="2"/>
  <c r="G139" i="2"/>
  <c r="F139" i="2"/>
  <c r="E139" i="2"/>
  <c r="G138" i="2"/>
  <c r="F138" i="2"/>
  <c r="E138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2" i="2"/>
  <c r="F132" i="2"/>
  <c r="E132" i="2"/>
  <c r="G131" i="2"/>
  <c r="F131" i="2"/>
  <c r="E131" i="2"/>
  <c r="G130" i="2"/>
  <c r="F130" i="2"/>
  <c r="E130" i="2"/>
  <c r="G129" i="2"/>
  <c r="F129" i="2"/>
  <c r="E129" i="2"/>
  <c r="G128" i="2"/>
  <c r="F128" i="2"/>
  <c r="E128" i="2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F8" i="2"/>
  <c r="G8" i="2"/>
  <c r="E8" i="2"/>
  <c r="G8" i="1"/>
  <c r="F305" i="1"/>
  <c r="G305" i="1"/>
  <c r="E305" i="1"/>
  <c r="F304" i="1"/>
  <c r="G304" i="1"/>
  <c r="E304" i="1"/>
  <c r="F303" i="1"/>
  <c r="G303" i="1"/>
  <c r="E303" i="1"/>
  <c r="F302" i="1"/>
  <c r="G302" i="1"/>
  <c r="E302" i="1"/>
  <c r="F301" i="1"/>
  <c r="G301" i="1"/>
  <c r="E301" i="1"/>
  <c r="F300" i="1"/>
  <c r="G300" i="1"/>
  <c r="E300" i="1"/>
  <c r="F299" i="1"/>
  <c r="G299" i="1"/>
  <c r="E299" i="1"/>
  <c r="F298" i="1"/>
  <c r="G298" i="1"/>
  <c r="E298" i="1"/>
  <c r="F297" i="1"/>
  <c r="G297" i="1"/>
  <c r="E297" i="1"/>
  <c r="F296" i="1"/>
  <c r="G296" i="1"/>
  <c r="E296" i="1"/>
  <c r="F295" i="1"/>
  <c r="G295" i="1"/>
  <c r="E295" i="1"/>
  <c r="F294" i="1"/>
  <c r="G294" i="1"/>
  <c r="E294" i="1"/>
  <c r="F293" i="1"/>
  <c r="G293" i="1"/>
  <c r="E293" i="1"/>
  <c r="F292" i="1"/>
  <c r="G292" i="1"/>
  <c r="E292" i="1"/>
  <c r="F291" i="1"/>
  <c r="G291" i="1"/>
  <c r="E291" i="1"/>
  <c r="F290" i="1"/>
  <c r="G290" i="1"/>
  <c r="E290" i="1"/>
  <c r="F289" i="1"/>
  <c r="G289" i="1"/>
  <c r="E289" i="1"/>
  <c r="F288" i="1"/>
  <c r="G288" i="1"/>
  <c r="E288" i="1"/>
  <c r="F287" i="1"/>
  <c r="G287" i="1"/>
  <c r="E287" i="1"/>
  <c r="F286" i="1"/>
  <c r="G286" i="1"/>
  <c r="E286" i="1"/>
  <c r="F285" i="1"/>
  <c r="G285" i="1"/>
  <c r="E285" i="1"/>
  <c r="F284" i="1"/>
  <c r="G284" i="1"/>
  <c r="E284" i="1"/>
  <c r="F283" i="1"/>
  <c r="G283" i="1"/>
  <c r="E283" i="1"/>
  <c r="F282" i="1"/>
  <c r="G282" i="1"/>
  <c r="E282" i="1"/>
  <c r="F281" i="1"/>
  <c r="G281" i="1"/>
  <c r="E281" i="1"/>
  <c r="F280" i="1"/>
  <c r="G280" i="1"/>
  <c r="E280" i="1"/>
  <c r="F279" i="1"/>
  <c r="G279" i="1"/>
  <c r="E279" i="1"/>
  <c r="F278" i="1"/>
  <c r="G278" i="1"/>
  <c r="E278" i="1"/>
  <c r="F277" i="1"/>
  <c r="G277" i="1"/>
  <c r="E277" i="1"/>
  <c r="F276" i="1"/>
  <c r="G276" i="1"/>
  <c r="E276" i="1"/>
  <c r="F275" i="1"/>
  <c r="G275" i="1"/>
  <c r="E275" i="1"/>
  <c r="F274" i="1"/>
  <c r="G274" i="1"/>
  <c r="E274" i="1"/>
  <c r="F273" i="1"/>
  <c r="G273" i="1"/>
  <c r="E273" i="1"/>
  <c r="F272" i="1"/>
  <c r="G272" i="1"/>
  <c r="E272" i="1"/>
  <c r="F271" i="1"/>
  <c r="G271" i="1"/>
  <c r="E271" i="1"/>
  <c r="F270" i="1"/>
  <c r="G270" i="1"/>
  <c r="E270" i="1"/>
  <c r="F269" i="1"/>
  <c r="G269" i="1"/>
  <c r="E269" i="1"/>
  <c r="F268" i="1"/>
  <c r="G268" i="1"/>
  <c r="E268" i="1"/>
  <c r="F267" i="1"/>
  <c r="G267" i="1"/>
  <c r="E267" i="1"/>
  <c r="F266" i="1"/>
  <c r="G266" i="1"/>
  <c r="E266" i="1"/>
  <c r="F265" i="1"/>
  <c r="G265" i="1"/>
  <c r="E265" i="1"/>
  <c r="F264" i="1"/>
  <c r="G264" i="1"/>
  <c r="E264" i="1"/>
  <c r="F263" i="1"/>
  <c r="G263" i="1"/>
  <c r="E263" i="1"/>
  <c r="F262" i="1"/>
  <c r="G262" i="1"/>
  <c r="E262" i="1"/>
  <c r="F261" i="1"/>
  <c r="G261" i="1"/>
  <c r="E261" i="1"/>
  <c r="F260" i="1"/>
  <c r="G260" i="1"/>
  <c r="E260" i="1"/>
  <c r="F259" i="1"/>
  <c r="G259" i="1"/>
  <c r="E259" i="1"/>
  <c r="F258" i="1"/>
  <c r="G258" i="1"/>
  <c r="E258" i="1"/>
  <c r="F257" i="1"/>
  <c r="G257" i="1"/>
  <c r="E257" i="1"/>
  <c r="F256" i="1"/>
  <c r="G256" i="1"/>
  <c r="E256" i="1"/>
  <c r="F255" i="1"/>
  <c r="G255" i="1"/>
  <c r="E255" i="1"/>
  <c r="F254" i="1"/>
  <c r="G254" i="1"/>
  <c r="E254" i="1"/>
  <c r="F253" i="1"/>
  <c r="G253" i="1"/>
  <c r="E253" i="1"/>
  <c r="F252" i="1"/>
  <c r="G252" i="1"/>
  <c r="E252" i="1"/>
  <c r="F251" i="1"/>
  <c r="G251" i="1"/>
  <c r="E251" i="1"/>
  <c r="F250" i="1"/>
  <c r="G250" i="1"/>
  <c r="E250" i="1"/>
  <c r="F249" i="1"/>
  <c r="G249" i="1"/>
  <c r="E249" i="1"/>
  <c r="F248" i="1"/>
  <c r="G248" i="1"/>
  <c r="E248" i="1"/>
  <c r="F247" i="1"/>
  <c r="G247" i="1"/>
  <c r="E247" i="1"/>
  <c r="F246" i="1"/>
  <c r="G246" i="1"/>
  <c r="E246" i="1"/>
  <c r="F245" i="1"/>
  <c r="G245" i="1"/>
  <c r="E245" i="1"/>
  <c r="F244" i="1"/>
  <c r="G244" i="1"/>
  <c r="E244" i="1"/>
  <c r="F243" i="1"/>
  <c r="G243" i="1"/>
  <c r="E243" i="1"/>
  <c r="F242" i="1"/>
  <c r="G242" i="1"/>
  <c r="E242" i="1"/>
  <c r="F241" i="1"/>
  <c r="G241" i="1"/>
  <c r="E241" i="1"/>
  <c r="F240" i="1"/>
  <c r="G240" i="1"/>
  <c r="E240" i="1"/>
  <c r="F239" i="1"/>
  <c r="G239" i="1"/>
  <c r="E239" i="1"/>
  <c r="F238" i="1"/>
  <c r="G238" i="1"/>
  <c r="E238" i="1"/>
  <c r="F237" i="1"/>
  <c r="G237" i="1"/>
  <c r="E237" i="1"/>
  <c r="F236" i="1"/>
  <c r="G236" i="1"/>
  <c r="E236" i="1"/>
  <c r="F235" i="1"/>
  <c r="G235" i="1"/>
  <c r="E235" i="1"/>
  <c r="F234" i="1"/>
  <c r="G234" i="1"/>
  <c r="E234" i="1"/>
  <c r="F233" i="1"/>
  <c r="G233" i="1"/>
  <c r="E233" i="1"/>
  <c r="F232" i="1"/>
  <c r="G232" i="1"/>
  <c r="E232" i="1"/>
  <c r="F231" i="1"/>
  <c r="G231" i="1"/>
  <c r="E231" i="1"/>
  <c r="F230" i="1"/>
  <c r="G230" i="1"/>
  <c r="E230" i="1"/>
  <c r="F229" i="1"/>
  <c r="G229" i="1"/>
  <c r="E229" i="1"/>
  <c r="F228" i="1"/>
  <c r="G228" i="1"/>
  <c r="E228" i="1"/>
  <c r="F227" i="1"/>
  <c r="G227" i="1"/>
  <c r="E227" i="1"/>
  <c r="F226" i="1"/>
  <c r="G226" i="1"/>
  <c r="E226" i="1"/>
  <c r="F225" i="1"/>
  <c r="G225" i="1"/>
  <c r="E225" i="1"/>
  <c r="F224" i="1"/>
  <c r="G224" i="1"/>
  <c r="E224" i="1"/>
  <c r="F223" i="1"/>
  <c r="G223" i="1"/>
  <c r="E223" i="1"/>
  <c r="F222" i="1"/>
  <c r="G222" i="1"/>
  <c r="E222" i="1"/>
  <c r="F221" i="1"/>
  <c r="G221" i="1"/>
  <c r="E221" i="1"/>
  <c r="F220" i="1"/>
  <c r="G220" i="1"/>
  <c r="E220" i="1"/>
  <c r="F219" i="1"/>
  <c r="G219" i="1"/>
  <c r="E219" i="1"/>
  <c r="F218" i="1"/>
  <c r="G218" i="1"/>
  <c r="E218" i="1"/>
  <c r="F217" i="1"/>
  <c r="G217" i="1"/>
  <c r="E217" i="1"/>
  <c r="F216" i="1"/>
  <c r="G216" i="1"/>
  <c r="E216" i="1"/>
  <c r="F215" i="1"/>
  <c r="G215" i="1"/>
  <c r="E215" i="1"/>
  <c r="F214" i="1"/>
  <c r="G214" i="1"/>
  <c r="E214" i="1"/>
  <c r="F213" i="1"/>
  <c r="G213" i="1"/>
  <c r="E213" i="1"/>
  <c r="F212" i="1"/>
  <c r="G212" i="1"/>
  <c r="E212" i="1"/>
  <c r="F211" i="1"/>
  <c r="G211" i="1"/>
  <c r="E211" i="1"/>
  <c r="F210" i="1"/>
  <c r="G210" i="1"/>
  <c r="E210" i="1"/>
  <c r="F209" i="1"/>
  <c r="G209" i="1"/>
  <c r="E209" i="1"/>
  <c r="F208" i="1"/>
  <c r="G208" i="1"/>
  <c r="E208" i="1"/>
  <c r="F207" i="1"/>
  <c r="G207" i="1"/>
  <c r="E207" i="1"/>
  <c r="F206" i="1"/>
  <c r="G206" i="1"/>
  <c r="E206" i="1"/>
  <c r="F205" i="1"/>
  <c r="G205" i="1"/>
  <c r="E205" i="1"/>
  <c r="F204" i="1"/>
  <c r="G204" i="1"/>
  <c r="E204" i="1"/>
  <c r="F203" i="1"/>
  <c r="G203" i="1"/>
  <c r="E203" i="1"/>
  <c r="F202" i="1"/>
  <c r="G202" i="1"/>
  <c r="E202" i="1"/>
  <c r="F201" i="1"/>
  <c r="G201" i="1"/>
  <c r="E201" i="1"/>
  <c r="F200" i="1"/>
  <c r="G200" i="1"/>
  <c r="E200" i="1"/>
  <c r="F199" i="1"/>
  <c r="G199" i="1"/>
  <c r="E199" i="1"/>
  <c r="F198" i="1"/>
  <c r="G198" i="1"/>
  <c r="E198" i="1"/>
  <c r="F197" i="1"/>
  <c r="G197" i="1"/>
  <c r="E197" i="1"/>
  <c r="F196" i="1"/>
  <c r="G196" i="1"/>
  <c r="E196" i="1"/>
  <c r="F195" i="1"/>
  <c r="G195" i="1"/>
  <c r="E195" i="1"/>
  <c r="F194" i="1"/>
  <c r="G194" i="1"/>
  <c r="E194" i="1"/>
  <c r="F193" i="1"/>
  <c r="G193" i="1"/>
  <c r="E193" i="1"/>
  <c r="F192" i="1"/>
  <c r="G192" i="1"/>
  <c r="E192" i="1"/>
  <c r="F191" i="1"/>
  <c r="G191" i="1"/>
  <c r="E191" i="1"/>
  <c r="F190" i="1"/>
  <c r="G190" i="1"/>
  <c r="E190" i="1"/>
  <c r="F189" i="1"/>
  <c r="G189" i="1"/>
  <c r="E189" i="1"/>
  <c r="F188" i="1"/>
  <c r="G188" i="1"/>
  <c r="E188" i="1"/>
  <c r="F187" i="1"/>
  <c r="G187" i="1"/>
  <c r="E187" i="1"/>
  <c r="F186" i="1"/>
  <c r="G186" i="1"/>
  <c r="E186" i="1"/>
  <c r="F185" i="1"/>
  <c r="G185" i="1"/>
  <c r="E185" i="1"/>
  <c r="F184" i="1"/>
  <c r="G184" i="1"/>
  <c r="E184" i="1"/>
  <c r="F183" i="1"/>
  <c r="G183" i="1"/>
  <c r="E183" i="1"/>
  <c r="F182" i="1"/>
  <c r="G182" i="1"/>
  <c r="E182" i="1"/>
  <c r="F181" i="1"/>
  <c r="G181" i="1"/>
  <c r="E181" i="1"/>
  <c r="F180" i="1"/>
  <c r="G180" i="1"/>
  <c r="E180" i="1"/>
  <c r="F179" i="1"/>
  <c r="G179" i="1"/>
  <c r="E179" i="1"/>
  <c r="F178" i="1"/>
  <c r="G178" i="1"/>
  <c r="E178" i="1"/>
  <c r="F177" i="1"/>
  <c r="G177" i="1"/>
  <c r="E177" i="1"/>
  <c r="F176" i="1"/>
  <c r="G176" i="1"/>
  <c r="E176" i="1"/>
  <c r="F175" i="1"/>
  <c r="G175" i="1"/>
  <c r="E175" i="1"/>
  <c r="F174" i="1"/>
  <c r="G174" i="1"/>
  <c r="E174" i="1"/>
  <c r="F173" i="1"/>
  <c r="G173" i="1"/>
  <c r="E173" i="1"/>
  <c r="F172" i="1"/>
  <c r="G172" i="1"/>
  <c r="E172" i="1"/>
  <c r="F171" i="1"/>
  <c r="G171" i="1"/>
  <c r="E171" i="1"/>
  <c r="F170" i="1"/>
  <c r="G170" i="1"/>
  <c r="E170" i="1"/>
  <c r="F169" i="1"/>
  <c r="G169" i="1"/>
  <c r="E169" i="1"/>
  <c r="F168" i="1"/>
  <c r="G168" i="1"/>
  <c r="E168" i="1"/>
  <c r="F167" i="1"/>
  <c r="G167" i="1"/>
  <c r="E167" i="1"/>
  <c r="F166" i="1"/>
  <c r="G166" i="1"/>
  <c r="E166" i="1"/>
  <c r="F165" i="1"/>
  <c r="G165" i="1"/>
  <c r="E165" i="1"/>
  <c r="F164" i="1"/>
  <c r="G164" i="1"/>
  <c r="E164" i="1"/>
  <c r="F163" i="1"/>
  <c r="G163" i="1"/>
  <c r="E163" i="1"/>
  <c r="F162" i="1"/>
  <c r="G162" i="1"/>
  <c r="E162" i="1"/>
  <c r="F161" i="1"/>
  <c r="G161" i="1"/>
  <c r="E161" i="1"/>
  <c r="F160" i="1"/>
  <c r="G160" i="1"/>
  <c r="E160" i="1"/>
  <c r="F159" i="1"/>
  <c r="G159" i="1"/>
  <c r="E159" i="1"/>
  <c r="F158" i="1"/>
  <c r="G158" i="1"/>
  <c r="E158" i="1"/>
  <c r="F157" i="1"/>
  <c r="G157" i="1"/>
  <c r="E157" i="1"/>
  <c r="F156" i="1"/>
  <c r="G156" i="1"/>
  <c r="E156" i="1"/>
  <c r="F155" i="1"/>
  <c r="G155" i="1"/>
  <c r="E155" i="1"/>
  <c r="F154" i="1"/>
  <c r="G154" i="1"/>
  <c r="E154" i="1"/>
  <c r="F153" i="1"/>
  <c r="G153" i="1"/>
  <c r="E153" i="1"/>
  <c r="F152" i="1"/>
  <c r="G152" i="1"/>
  <c r="E152" i="1"/>
  <c r="F151" i="1"/>
  <c r="G151" i="1"/>
  <c r="E151" i="1"/>
  <c r="F150" i="1"/>
  <c r="G150" i="1"/>
  <c r="E150" i="1"/>
  <c r="F149" i="1"/>
  <c r="G149" i="1"/>
  <c r="E149" i="1"/>
  <c r="F148" i="1"/>
  <c r="G148" i="1"/>
  <c r="E148" i="1"/>
  <c r="F147" i="1"/>
  <c r="G147" i="1"/>
  <c r="E147" i="1"/>
  <c r="F146" i="1"/>
  <c r="G146" i="1"/>
  <c r="E146" i="1"/>
  <c r="F145" i="1"/>
  <c r="G145" i="1"/>
  <c r="E145" i="1"/>
  <c r="F144" i="1"/>
  <c r="G144" i="1"/>
  <c r="E144" i="1"/>
  <c r="F143" i="1"/>
  <c r="G143" i="1"/>
  <c r="E143" i="1"/>
  <c r="F142" i="1"/>
  <c r="G142" i="1"/>
  <c r="E142" i="1"/>
  <c r="F141" i="1"/>
  <c r="G141" i="1"/>
  <c r="E141" i="1"/>
  <c r="F140" i="1"/>
  <c r="G140" i="1"/>
  <c r="E140" i="1"/>
  <c r="F139" i="1"/>
  <c r="G139" i="1"/>
  <c r="E139" i="1"/>
  <c r="F138" i="1"/>
  <c r="G138" i="1"/>
  <c r="E138" i="1"/>
  <c r="F137" i="1"/>
  <c r="G137" i="1"/>
  <c r="E137" i="1"/>
  <c r="F136" i="1"/>
  <c r="G136" i="1"/>
  <c r="E136" i="1"/>
  <c r="F135" i="1"/>
  <c r="G135" i="1"/>
  <c r="E135" i="1"/>
  <c r="F134" i="1"/>
  <c r="G134" i="1"/>
  <c r="E134" i="1"/>
  <c r="F133" i="1"/>
  <c r="G133" i="1"/>
  <c r="E133" i="1"/>
  <c r="F132" i="1"/>
  <c r="G132" i="1"/>
  <c r="E132" i="1"/>
  <c r="F131" i="1"/>
  <c r="G131" i="1"/>
  <c r="E131" i="1"/>
  <c r="F130" i="1"/>
  <c r="G130" i="1"/>
  <c r="E130" i="1"/>
  <c r="F129" i="1"/>
  <c r="G129" i="1"/>
  <c r="E129" i="1"/>
  <c r="F128" i="1"/>
  <c r="G128" i="1"/>
  <c r="E128" i="1"/>
  <c r="F127" i="1"/>
  <c r="G127" i="1"/>
  <c r="E127" i="1"/>
  <c r="F126" i="1"/>
  <c r="G126" i="1"/>
  <c r="E126" i="1"/>
  <c r="F125" i="1"/>
  <c r="G125" i="1"/>
  <c r="E125" i="1"/>
  <c r="F124" i="1"/>
  <c r="G124" i="1"/>
  <c r="E124" i="1"/>
  <c r="F123" i="1"/>
  <c r="G123" i="1"/>
  <c r="E123" i="1"/>
  <c r="F122" i="1"/>
  <c r="G122" i="1"/>
  <c r="E122" i="1"/>
  <c r="F121" i="1"/>
  <c r="G121" i="1"/>
  <c r="E121" i="1"/>
  <c r="F120" i="1"/>
  <c r="G120" i="1"/>
  <c r="E120" i="1"/>
  <c r="F119" i="1"/>
  <c r="G119" i="1"/>
  <c r="E119" i="1"/>
  <c r="F118" i="1"/>
  <c r="G118" i="1"/>
  <c r="E118" i="1"/>
  <c r="F117" i="1"/>
  <c r="G117" i="1"/>
  <c r="E117" i="1"/>
  <c r="F116" i="1"/>
  <c r="G116" i="1"/>
  <c r="E116" i="1"/>
  <c r="F115" i="1"/>
  <c r="G115" i="1"/>
  <c r="E115" i="1"/>
  <c r="F114" i="1"/>
  <c r="G114" i="1"/>
  <c r="E114" i="1"/>
  <c r="F113" i="1"/>
  <c r="G113" i="1"/>
  <c r="E113" i="1"/>
  <c r="F112" i="1"/>
  <c r="G112" i="1"/>
  <c r="E112" i="1"/>
  <c r="F111" i="1"/>
  <c r="G111" i="1"/>
  <c r="E111" i="1"/>
  <c r="F110" i="1"/>
  <c r="G110" i="1"/>
  <c r="E110" i="1"/>
  <c r="F109" i="1"/>
  <c r="G109" i="1"/>
  <c r="E109" i="1"/>
  <c r="F108" i="1"/>
  <c r="G108" i="1"/>
  <c r="E108" i="1"/>
  <c r="F107" i="1"/>
  <c r="G107" i="1"/>
  <c r="E107" i="1"/>
  <c r="F106" i="1"/>
  <c r="G106" i="1"/>
  <c r="E106" i="1"/>
  <c r="F105" i="1"/>
  <c r="G105" i="1"/>
  <c r="E105" i="1"/>
  <c r="F104" i="1"/>
  <c r="G104" i="1"/>
  <c r="E104" i="1"/>
  <c r="F103" i="1"/>
  <c r="G103" i="1"/>
  <c r="E103" i="1"/>
  <c r="F102" i="1"/>
  <c r="G102" i="1"/>
  <c r="E102" i="1"/>
  <c r="F101" i="1"/>
  <c r="G101" i="1"/>
  <c r="E101" i="1"/>
  <c r="F100" i="1"/>
  <c r="G100" i="1"/>
  <c r="E100" i="1"/>
  <c r="F99" i="1"/>
  <c r="G99" i="1"/>
  <c r="E99" i="1"/>
  <c r="F98" i="1"/>
  <c r="G98" i="1"/>
  <c r="E98" i="1"/>
  <c r="F97" i="1"/>
  <c r="G97" i="1"/>
  <c r="E97" i="1"/>
  <c r="F96" i="1"/>
  <c r="G96" i="1"/>
  <c r="E96" i="1"/>
  <c r="F95" i="1"/>
  <c r="G95" i="1"/>
  <c r="E95" i="1"/>
  <c r="F94" i="1"/>
  <c r="G94" i="1"/>
  <c r="E94" i="1"/>
  <c r="F93" i="1"/>
  <c r="G93" i="1"/>
  <c r="E93" i="1"/>
  <c r="F92" i="1"/>
  <c r="G92" i="1"/>
  <c r="E92" i="1"/>
  <c r="F91" i="1"/>
  <c r="G91" i="1"/>
  <c r="E91" i="1"/>
  <c r="F90" i="1"/>
  <c r="G90" i="1"/>
  <c r="E90" i="1"/>
  <c r="F89" i="1"/>
  <c r="G89" i="1"/>
  <c r="E89" i="1"/>
  <c r="F88" i="1"/>
  <c r="G88" i="1"/>
  <c r="E88" i="1"/>
  <c r="F87" i="1"/>
  <c r="G87" i="1"/>
  <c r="E87" i="1"/>
  <c r="F86" i="1"/>
  <c r="G86" i="1"/>
  <c r="E86" i="1"/>
  <c r="F85" i="1"/>
  <c r="G85" i="1"/>
  <c r="E85" i="1"/>
  <c r="F84" i="1"/>
  <c r="G84" i="1"/>
  <c r="E84" i="1"/>
  <c r="F83" i="1"/>
  <c r="G83" i="1"/>
  <c r="E83" i="1"/>
  <c r="F82" i="1"/>
  <c r="G82" i="1"/>
  <c r="E82" i="1"/>
  <c r="F81" i="1"/>
  <c r="G81" i="1"/>
  <c r="E81" i="1"/>
  <c r="F80" i="1"/>
  <c r="G80" i="1"/>
  <c r="E80" i="1"/>
  <c r="F79" i="1"/>
  <c r="G79" i="1"/>
  <c r="E79" i="1"/>
  <c r="F78" i="1"/>
  <c r="G78" i="1"/>
  <c r="E78" i="1"/>
  <c r="F77" i="1"/>
  <c r="G77" i="1"/>
  <c r="E77" i="1"/>
  <c r="F76" i="1"/>
  <c r="G76" i="1"/>
  <c r="E76" i="1"/>
  <c r="F75" i="1"/>
  <c r="G75" i="1"/>
  <c r="E75" i="1"/>
  <c r="F74" i="1"/>
  <c r="G74" i="1"/>
  <c r="E74" i="1"/>
  <c r="F73" i="1"/>
  <c r="G73" i="1"/>
  <c r="E73" i="1"/>
  <c r="F72" i="1"/>
  <c r="G72" i="1"/>
  <c r="E72" i="1"/>
  <c r="F71" i="1"/>
  <c r="G71" i="1"/>
  <c r="E71" i="1"/>
  <c r="F70" i="1"/>
  <c r="G70" i="1"/>
  <c r="E70" i="1"/>
  <c r="F69" i="1"/>
  <c r="G69" i="1"/>
  <c r="E69" i="1"/>
  <c r="F68" i="1"/>
  <c r="G68" i="1"/>
  <c r="E68" i="1"/>
  <c r="F67" i="1"/>
  <c r="G67" i="1"/>
  <c r="E67" i="1"/>
  <c r="F66" i="1"/>
  <c r="G66" i="1"/>
  <c r="E66" i="1"/>
  <c r="F65" i="1"/>
  <c r="G65" i="1"/>
  <c r="E65" i="1"/>
  <c r="F64" i="1"/>
  <c r="G64" i="1"/>
  <c r="E64" i="1"/>
  <c r="F63" i="1"/>
  <c r="G63" i="1"/>
  <c r="E63" i="1"/>
  <c r="F62" i="1"/>
  <c r="G62" i="1"/>
  <c r="E62" i="1"/>
  <c r="F61" i="1"/>
  <c r="G61" i="1"/>
  <c r="E61" i="1"/>
  <c r="F60" i="1"/>
  <c r="G60" i="1"/>
  <c r="E60" i="1"/>
  <c r="F59" i="1"/>
  <c r="G59" i="1"/>
  <c r="E59" i="1"/>
  <c r="F58" i="1"/>
  <c r="G58" i="1"/>
  <c r="E58" i="1"/>
  <c r="F57" i="1"/>
  <c r="G57" i="1"/>
  <c r="E57" i="1"/>
  <c r="F56" i="1"/>
  <c r="G56" i="1"/>
  <c r="E56" i="1"/>
  <c r="F55" i="1"/>
  <c r="G55" i="1"/>
  <c r="E55" i="1"/>
  <c r="F54" i="1"/>
  <c r="G54" i="1"/>
  <c r="E54" i="1"/>
  <c r="F53" i="1"/>
  <c r="G53" i="1"/>
  <c r="E53" i="1"/>
  <c r="F52" i="1"/>
  <c r="G52" i="1"/>
  <c r="E52" i="1"/>
  <c r="F51" i="1"/>
  <c r="G51" i="1"/>
  <c r="E51" i="1"/>
  <c r="F50" i="1"/>
  <c r="G50" i="1"/>
  <c r="E50" i="1"/>
  <c r="F49" i="1"/>
  <c r="G49" i="1"/>
  <c r="E49" i="1"/>
  <c r="F48" i="1"/>
  <c r="G48" i="1"/>
  <c r="E48" i="1"/>
  <c r="F47" i="1"/>
  <c r="G47" i="1"/>
  <c r="E47" i="1"/>
  <c r="F46" i="1"/>
  <c r="G46" i="1"/>
  <c r="E46" i="1"/>
  <c r="F45" i="1"/>
  <c r="G45" i="1"/>
  <c r="E45" i="1"/>
  <c r="F44" i="1"/>
  <c r="G44" i="1"/>
  <c r="E44" i="1"/>
  <c r="F43" i="1"/>
  <c r="G43" i="1"/>
  <c r="E43" i="1"/>
  <c r="F42" i="1"/>
  <c r="G42" i="1"/>
  <c r="E42" i="1"/>
  <c r="F41" i="1"/>
  <c r="G41" i="1"/>
  <c r="E41" i="1"/>
  <c r="F40" i="1"/>
  <c r="G40" i="1"/>
  <c r="E40" i="1"/>
  <c r="F39" i="1"/>
  <c r="G39" i="1"/>
  <c r="E39" i="1"/>
  <c r="F38" i="1"/>
  <c r="G38" i="1"/>
  <c r="E38" i="1"/>
  <c r="F37" i="1"/>
  <c r="G37" i="1"/>
  <c r="E37" i="1"/>
  <c r="F36" i="1"/>
  <c r="G36" i="1"/>
  <c r="E36" i="1"/>
  <c r="F35" i="1"/>
  <c r="G35" i="1"/>
  <c r="E35" i="1"/>
  <c r="F34" i="1"/>
  <c r="G34" i="1"/>
  <c r="E34" i="1"/>
  <c r="F33" i="1"/>
  <c r="G33" i="1"/>
  <c r="E33" i="1"/>
  <c r="F32" i="1"/>
  <c r="G32" i="1"/>
  <c r="E32" i="1"/>
  <c r="F31" i="1"/>
  <c r="G31" i="1"/>
  <c r="E31" i="1"/>
  <c r="F30" i="1"/>
  <c r="G30" i="1"/>
  <c r="E30" i="1"/>
  <c r="F29" i="1"/>
  <c r="G29" i="1"/>
  <c r="E29" i="1"/>
  <c r="F28" i="1"/>
  <c r="G28" i="1"/>
  <c r="E28" i="1"/>
  <c r="F27" i="1"/>
  <c r="G27" i="1"/>
  <c r="E27" i="1"/>
  <c r="F26" i="1"/>
  <c r="G26" i="1"/>
  <c r="E26" i="1"/>
  <c r="F25" i="1"/>
  <c r="G25" i="1"/>
  <c r="E25" i="1"/>
  <c r="F24" i="1"/>
  <c r="G24" i="1"/>
  <c r="E24" i="1"/>
  <c r="F23" i="1"/>
  <c r="G23" i="1"/>
  <c r="E23" i="1"/>
  <c r="F22" i="1"/>
  <c r="G22" i="1"/>
  <c r="E22" i="1"/>
  <c r="F21" i="1"/>
  <c r="G21" i="1"/>
  <c r="E21" i="1"/>
  <c r="F20" i="1"/>
  <c r="G20" i="1"/>
  <c r="E20" i="1"/>
  <c r="F19" i="1"/>
  <c r="G19" i="1"/>
  <c r="E19" i="1"/>
  <c r="F18" i="1"/>
  <c r="G18" i="1"/>
  <c r="E18" i="1"/>
  <c r="F17" i="1"/>
  <c r="G17" i="1"/>
  <c r="E17" i="1"/>
  <c r="F16" i="1"/>
  <c r="G16" i="1"/>
  <c r="E16" i="1"/>
  <c r="F15" i="1"/>
  <c r="G15" i="1"/>
  <c r="E15" i="1"/>
  <c r="F14" i="1"/>
  <c r="G14" i="1"/>
  <c r="E14" i="1"/>
  <c r="F13" i="1"/>
  <c r="G13" i="1"/>
  <c r="E13" i="1"/>
  <c r="F12" i="1"/>
  <c r="G12" i="1"/>
  <c r="E12" i="1"/>
  <c r="F11" i="1"/>
  <c r="G11" i="1"/>
  <c r="E11" i="1"/>
  <c r="F10" i="1"/>
  <c r="G10" i="1"/>
  <c r="E10" i="1"/>
  <c r="F9" i="1"/>
  <c r="G9" i="1"/>
  <c r="E9" i="1"/>
  <c r="E8" i="1"/>
  <c r="F8" i="1"/>
  <c r="D310" i="1"/>
</calcChain>
</file>

<file path=xl/sharedStrings.xml><?xml version="1.0" encoding="utf-8"?>
<sst xmlns="http://schemas.openxmlformats.org/spreadsheetml/2006/main" count="76" uniqueCount="41">
  <si>
    <t>GDPC1</t>
  </si>
  <si>
    <t>lin</t>
  </si>
  <si>
    <t>Billions of Chained 2017 Dollars, Seasonally Adjusted Annual Rate</t>
  </si>
  <si>
    <t>q</t>
  </si>
  <si>
    <t>Quarterly</t>
  </si>
  <si>
    <t>Real Gross Domestic Product</t>
  </si>
  <si>
    <t>U.S. Bureau of Economic Analysis</t>
  </si>
  <si>
    <t>date</t>
  </si>
  <si>
    <t>value</t>
  </si>
  <si>
    <t>UNRATE</t>
  </si>
  <si>
    <t>Percent, Seasonally Adjusted</t>
  </si>
  <si>
    <t>Unemployment Rate</t>
  </si>
  <si>
    <t>U.S. Bureau of Labor Statistics</t>
  </si>
  <si>
    <t>1948-01-01 to 2023-04-01</t>
  </si>
  <si>
    <t>q, avg</t>
  </si>
  <si>
    <t>1948-01-01 to 2023-07-01</t>
  </si>
  <si>
    <t>du</t>
  </si>
  <si>
    <t>qoqy</t>
  </si>
  <si>
    <t>1947-01-01 to 2023-04-01</t>
  </si>
  <si>
    <t>dy</t>
  </si>
  <si>
    <t>Visits</t>
  </si>
  <si>
    <t>Sales volume [€]</t>
  </si>
  <si>
    <t>year</t>
  </si>
  <si>
    <t>x</t>
  </si>
  <si>
    <t>y</t>
  </si>
  <si>
    <t>xy</t>
  </si>
  <si>
    <t>x^2</t>
  </si>
  <si>
    <t>b</t>
  </si>
  <si>
    <t>a</t>
  </si>
  <si>
    <t>Corr</t>
  </si>
  <si>
    <t>N</t>
  </si>
  <si>
    <t>yhat</t>
  </si>
  <si>
    <t>(y ̂-y ̅)2</t>
  </si>
  <si>
    <t>(y-y ̅)2</t>
  </si>
  <si>
    <t>sum</t>
  </si>
  <si>
    <t>ybar</t>
  </si>
  <si>
    <t>R^2</t>
  </si>
  <si>
    <t>gy*</t>
  </si>
  <si>
    <t>Germany</t>
  </si>
  <si>
    <t>Real GDP Growth</t>
  </si>
  <si>
    <t>Unemployment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</si>
</sst>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USA!$G$7</c:f>
              <c:strCache>
                <c:ptCount val="1"/>
                <c:pt idx="0">
                  <c:v>du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USA!$F$8:$F$305</c:f>
              <c:numCache>
                <c:formatCode>General</c:formatCode>
                <c:ptCount val="298"/>
                <c:pt idx="0">
                  <c:v>0.94321425988153074</c:v>
                </c:pt>
                <c:pt idx="1">
                  <c:v>-1.0349235073725427</c:v>
                </c:pt>
                <c:pt idx="2">
                  <c:v>-0.5828532996763891</c:v>
                </c:pt>
                <c:pt idx="3">
                  <c:v>-1.5273316105121282</c:v>
                </c:pt>
                <c:pt idx="4">
                  <c:v>3.7728563296203443</c:v>
                </c:pt>
                <c:pt idx="5">
                  <c:v>7.3033578207718275</c:v>
                </c:pt>
                <c:pt idx="6">
                  <c:v>10.31016190305496</c:v>
                </c:pt>
                <c:pt idx="7">
                  <c:v>13.372393849076269</c:v>
                </c:pt>
                <c:pt idx="8">
                  <c:v>10.564876919352262</c:v>
                </c:pt>
                <c:pt idx="9">
                  <c:v>9.1499212882422132</c:v>
                </c:pt>
                <c:pt idx="10">
                  <c:v>7.2529983549219246</c:v>
                </c:pt>
                <c:pt idx="11">
                  <c:v>5.4681632720046114</c:v>
                </c:pt>
                <c:pt idx="12">
                  <c:v>5.1653317100795793</c:v>
                </c:pt>
                <c:pt idx="13">
                  <c:v>3.5962738991806464</c:v>
                </c:pt>
                <c:pt idx="14">
                  <c:v>2.2373637292217197</c:v>
                </c:pt>
                <c:pt idx="15">
                  <c:v>5.3640841803882289</c:v>
                </c:pt>
                <c:pt idx="16">
                  <c:v>6.1898771020332477</c:v>
                </c:pt>
                <c:pt idx="17">
                  <c:v>6.7819884409978659</c:v>
                </c:pt>
                <c:pt idx="18">
                  <c:v>5.4209943138175731</c:v>
                </c:pt>
                <c:pt idx="19">
                  <c:v>0.52406150479211711</c:v>
                </c:pt>
                <c:pt idx="20">
                  <c:v>-1.7819250203068182</c:v>
                </c:pt>
                <c:pt idx="21">
                  <c:v>-2.4287768660382403</c:v>
                </c:pt>
                <c:pt idx="22">
                  <c:v>-0.76833110271686822</c:v>
                </c:pt>
                <c:pt idx="23">
                  <c:v>2.7286194249775741</c:v>
                </c:pt>
                <c:pt idx="24">
                  <c:v>6.1701987071522746</c:v>
                </c:pt>
                <c:pt idx="25">
                  <c:v>7.7802412311883673</c:v>
                </c:pt>
                <c:pt idx="26">
                  <c:v>8.0159153919378667</c:v>
                </c:pt>
                <c:pt idx="27">
                  <c:v>6.5790172606587038</c:v>
                </c:pt>
                <c:pt idx="28">
                  <c:v>3.2169536928957188</c:v>
                </c:pt>
                <c:pt idx="29">
                  <c:v>2.4034580818330209</c:v>
                </c:pt>
                <c:pt idx="30">
                  <c:v>0.94797194427294063</c:v>
                </c:pt>
                <c:pt idx="31">
                  <c:v>1.9968256280694208</c:v>
                </c:pt>
                <c:pt idx="32">
                  <c:v>3.0497555743857596</c:v>
                </c:pt>
                <c:pt idx="33">
                  <c:v>1.9809816095332389</c:v>
                </c:pt>
                <c:pt idx="34">
                  <c:v>3.0727752848411116</c:v>
                </c:pt>
                <c:pt idx="35">
                  <c:v>0.35469856573229208</c:v>
                </c:pt>
                <c:pt idx="36">
                  <c:v>-2.8722901975747894</c:v>
                </c:pt>
                <c:pt idx="37">
                  <c:v>-2.0195447867571992</c:v>
                </c:pt>
                <c:pt idx="38">
                  <c:v>-0.72595606455331252</c:v>
                </c:pt>
                <c:pt idx="39">
                  <c:v>2.6573288629399228</c:v>
                </c:pt>
                <c:pt idx="40">
                  <c:v>7.4151062381678123</c:v>
                </c:pt>
                <c:pt idx="41">
                  <c:v>9.1188339322506131</c:v>
                </c:pt>
                <c:pt idx="42">
                  <c:v>6.7262228506069111</c:v>
                </c:pt>
                <c:pt idx="43">
                  <c:v>4.5849356284767051</c:v>
                </c:pt>
                <c:pt idx="44">
                  <c:v>4.9237961904210703</c:v>
                </c:pt>
                <c:pt idx="45">
                  <c:v>2.0590973393856515</c:v>
                </c:pt>
                <c:pt idx="46">
                  <c:v>2.4876554529560391</c:v>
                </c:pt>
                <c:pt idx="47">
                  <c:v>0.88510136541550821</c:v>
                </c:pt>
                <c:pt idx="48">
                  <c:v>-0.66752322385456031</c:v>
                </c:pt>
                <c:pt idx="49">
                  <c:v>1.5657846818091237</c:v>
                </c:pt>
                <c:pt idx="50">
                  <c:v>3.0115335873595495</c:v>
                </c:pt>
                <c:pt idx="51">
                  <c:v>6.3974989899944656</c:v>
                </c:pt>
                <c:pt idx="52">
                  <c:v>7.5691608588365877</c:v>
                </c:pt>
                <c:pt idx="53">
                  <c:v>6.730272632782075</c:v>
                </c:pt>
                <c:pt idx="54">
                  <c:v>6.0068727611334305</c:v>
                </c:pt>
                <c:pt idx="55">
                  <c:v>4.3098468185995165</c:v>
                </c:pt>
                <c:pt idx="56">
                  <c:v>3.6011098022509458</c:v>
                </c:pt>
                <c:pt idx="57">
                  <c:v>3.824586006509767</c:v>
                </c:pt>
                <c:pt idx="58">
                  <c:v>4.8186974181353648</c:v>
                </c:pt>
                <c:pt idx="59">
                  <c:v>5.1598098468071951</c:v>
                </c:pt>
                <c:pt idx="60">
                  <c:v>6.2173396461059793</c:v>
                </c:pt>
                <c:pt idx="61">
                  <c:v>6.1823135983265054</c:v>
                </c:pt>
                <c:pt idx="62">
                  <c:v>5.5212854659391519</c:v>
                </c:pt>
                <c:pt idx="63">
                  <c:v>5.157812790498717</c:v>
                </c:pt>
                <c:pt idx="64">
                  <c:v>5.4783000000241833</c:v>
                </c:pt>
                <c:pt idx="65">
                  <c:v>5.6602749084340376</c:v>
                </c:pt>
                <c:pt idx="66">
                  <c:v>6.3474848077612389</c:v>
                </c:pt>
                <c:pt idx="67">
                  <c:v>8.4622706587343508</c:v>
                </c:pt>
                <c:pt idx="68">
                  <c:v>8.477019498128314</c:v>
                </c:pt>
                <c:pt idx="69">
                  <c:v>7.4893400268267962</c:v>
                </c:pt>
                <c:pt idx="70">
                  <c:v>6.0421085314855016</c:v>
                </c:pt>
                <c:pt idx="71">
                  <c:v>4.5044028974827954</c:v>
                </c:pt>
                <c:pt idx="72">
                  <c:v>2.9250692324078731</c:v>
                </c:pt>
                <c:pt idx="73">
                  <c:v>2.6377377135773372</c:v>
                </c:pt>
                <c:pt idx="74">
                  <c:v>2.7387436004856935</c:v>
                </c:pt>
                <c:pt idx="75">
                  <c:v>2.6709272243796267</c:v>
                </c:pt>
                <c:pt idx="76">
                  <c:v>3.8448152772550426</c:v>
                </c:pt>
                <c:pt idx="77">
                  <c:v>5.514676233925897</c:v>
                </c:pt>
                <c:pt idx="78">
                  <c:v>5.3353544503060624</c:v>
                </c:pt>
                <c:pt idx="79">
                  <c:v>4.9578561546840705</c:v>
                </c:pt>
                <c:pt idx="80">
                  <c:v>4.4694341314861052</c:v>
                </c:pt>
                <c:pt idx="81">
                  <c:v>3.0647800198870589</c:v>
                </c:pt>
                <c:pt idx="82">
                  <c:v>2.947610114439625</c:v>
                </c:pt>
                <c:pt idx="83">
                  <c:v>2.0442073487201062</c:v>
                </c:pt>
                <c:pt idx="84">
                  <c:v>0.32279146195290931</c:v>
                </c:pt>
                <c:pt idx="85">
                  <c:v>0.1611246078731865</c:v>
                </c:pt>
                <c:pt idx="86">
                  <c:v>0.42134368087578533</c:v>
                </c:pt>
                <c:pt idx="87">
                  <c:v>-0.16735247777361906</c:v>
                </c:pt>
                <c:pt idx="88">
                  <c:v>2.6971587646198891</c:v>
                </c:pt>
                <c:pt idx="89">
                  <c:v>3.1064413232145816</c:v>
                </c:pt>
                <c:pt idx="90">
                  <c:v>3.0052769448712491</c:v>
                </c:pt>
                <c:pt idx="91">
                  <c:v>4.3655531889520871</c:v>
                </c:pt>
                <c:pt idx="92">
                  <c:v>3.4725060662768703</c:v>
                </c:pt>
                <c:pt idx="93">
                  <c:v>5.2513777030358977</c:v>
                </c:pt>
                <c:pt idx="94">
                  <c:v>5.3783640372941921</c:v>
                </c:pt>
                <c:pt idx="95">
                  <c:v>6.8918060860974961</c:v>
                </c:pt>
                <c:pt idx="96">
                  <c:v>7.5611847995499026</c:v>
                </c:pt>
                <c:pt idx="97">
                  <c:v>6.3195537864097817</c:v>
                </c:pt>
                <c:pt idx="98">
                  <c:v>4.7713493752379765</c:v>
                </c:pt>
                <c:pt idx="99">
                  <c:v>4.0240552618136638</c:v>
                </c:pt>
                <c:pt idx="100">
                  <c:v>0.63899841281997993</c:v>
                </c:pt>
                <c:pt idx="101">
                  <c:v>-0.20826169490241186</c:v>
                </c:pt>
                <c:pt idx="102">
                  <c:v>-0.62903983240487626</c:v>
                </c:pt>
                <c:pt idx="103">
                  <c:v>-1.9457634317057715</c:v>
                </c:pt>
                <c:pt idx="104">
                  <c:v>-2.2997714710448536</c:v>
                </c:pt>
                <c:pt idx="105">
                  <c:v>-1.8348424207727088</c:v>
                </c:pt>
                <c:pt idx="106">
                  <c:v>0.79861538974868029</c:v>
                </c:pt>
                <c:pt idx="107">
                  <c:v>2.5547951202428143</c:v>
                </c:pt>
                <c:pt idx="108">
                  <c:v>6.1543032733566427</c:v>
                </c:pt>
                <c:pt idx="109">
                  <c:v>6.1739846423350953</c:v>
                </c:pt>
                <c:pt idx="110">
                  <c:v>4.9582569007293298</c:v>
                </c:pt>
                <c:pt idx="111">
                  <c:v>4.3115159923227786</c:v>
                </c:pt>
                <c:pt idx="112">
                  <c:v>3.2268394403294653</c:v>
                </c:pt>
                <c:pt idx="113">
                  <c:v>4.4653042962939926</c:v>
                </c:pt>
                <c:pt idx="114">
                  <c:v>5.7699931068347032</c:v>
                </c:pt>
                <c:pt idx="115">
                  <c:v>5.0132712216701014</c:v>
                </c:pt>
                <c:pt idx="116">
                  <c:v>4.1141118093148465</c:v>
                </c:pt>
                <c:pt idx="117">
                  <c:v>6.0779332255961549</c:v>
                </c:pt>
                <c:pt idx="118">
                  <c:v>5.2470330832419476</c:v>
                </c:pt>
                <c:pt idx="119">
                  <c:v>6.6595597196111633</c:v>
                </c:pt>
                <c:pt idx="120">
                  <c:v>6.5104483936753388</c:v>
                </c:pt>
                <c:pt idx="121">
                  <c:v>2.6566953584967523</c:v>
                </c:pt>
                <c:pt idx="122">
                  <c:v>2.3894534507073351</c:v>
                </c:pt>
                <c:pt idx="123">
                  <c:v>1.284088156938723</c:v>
                </c:pt>
                <c:pt idx="124">
                  <c:v>1.420553641544986</c:v>
                </c:pt>
                <c:pt idx="125">
                  <c:v>-0.77506874396774394</c:v>
                </c:pt>
                <c:pt idx="126">
                  <c:v>-1.623745716089553</c:v>
                </c:pt>
                <c:pt idx="127">
                  <c:v>-3.9051531488198954E-2</c:v>
                </c:pt>
                <c:pt idx="128">
                  <c:v>1.6000011986558205</c:v>
                </c:pt>
                <c:pt idx="129">
                  <c:v>2.9686706612209957</c:v>
                </c:pt>
                <c:pt idx="130">
                  <c:v>4.325718700878034</c:v>
                </c:pt>
                <c:pt idx="131">
                  <c:v>1.2998250196119887</c:v>
                </c:pt>
                <c:pt idx="132">
                  <c:v>-2.190515056799669</c:v>
                </c:pt>
                <c:pt idx="133">
                  <c:v>-1.0107452377141501</c:v>
                </c:pt>
                <c:pt idx="134">
                  <c:v>-2.5560417516138023</c:v>
                </c:pt>
                <c:pt idx="135">
                  <c:v>-1.4431837563933958</c:v>
                </c:pt>
                <c:pt idx="136">
                  <c:v>1.4314731652409485</c:v>
                </c:pt>
                <c:pt idx="137">
                  <c:v>3.2684796870258381</c:v>
                </c:pt>
                <c:pt idx="138">
                  <c:v>5.7369670791092009</c:v>
                </c:pt>
                <c:pt idx="139">
                  <c:v>7.8996639702226812</c:v>
                </c:pt>
                <c:pt idx="140">
                  <c:v>8.5780451147327685</c:v>
                </c:pt>
                <c:pt idx="141">
                  <c:v>7.9965319214381436</c:v>
                </c:pt>
                <c:pt idx="142">
                  <c:v>6.9007322261639192</c:v>
                </c:pt>
                <c:pt idx="143">
                  <c:v>5.5756437739649112</c:v>
                </c:pt>
                <c:pt idx="144">
                  <c:v>4.5548222635726665</c:v>
                </c:pt>
                <c:pt idx="145">
                  <c:v>3.6839877313373348</c:v>
                </c:pt>
                <c:pt idx="146">
                  <c:v>4.2624234092480062</c:v>
                </c:pt>
                <c:pt idx="147">
                  <c:v>4.182460058948112</c:v>
                </c:pt>
                <c:pt idx="148">
                  <c:v>4.1461071657290738</c:v>
                </c:pt>
                <c:pt idx="149">
                  <c:v>3.7020045459549511</c:v>
                </c:pt>
                <c:pt idx="150">
                  <c:v>3.1191787285773875</c:v>
                </c:pt>
                <c:pt idx="151">
                  <c:v>2.9072396676214085</c:v>
                </c:pt>
                <c:pt idx="152">
                  <c:v>2.7115848244058993</c:v>
                </c:pt>
                <c:pt idx="153">
                  <c:v>3.3536006728774881</c:v>
                </c:pt>
                <c:pt idx="154">
                  <c:v>3.2619859723208355</c:v>
                </c:pt>
                <c:pt idx="155">
                  <c:v>4.474555651430423</c:v>
                </c:pt>
                <c:pt idx="156">
                  <c:v>4.2412578965448366</c:v>
                </c:pt>
                <c:pt idx="157">
                  <c:v>4.4844932257771752</c:v>
                </c:pt>
                <c:pt idx="158">
                  <c:v>4.1932001051296242</c:v>
                </c:pt>
                <c:pt idx="159">
                  <c:v>3.7993388367320691</c:v>
                </c:pt>
                <c:pt idx="160">
                  <c:v>4.3151632099998505</c:v>
                </c:pt>
                <c:pt idx="161">
                  <c:v>3.7479108262349126</c:v>
                </c:pt>
                <c:pt idx="162">
                  <c:v>3.9075419072247097</c:v>
                </c:pt>
                <c:pt idx="163">
                  <c:v>2.743211930028755</c:v>
                </c:pt>
                <c:pt idx="164">
                  <c:v>2.821006526483294</c:v>
                </c:pt>
                <c:pt idx="165">
                  <c:v>2.4127049641931242</c:v>
                </c:pt>
                <c:pt idx="166">
                  <c:v>1.7273622503686914</c:v>
                </c:pt>
                <c:pt idx="167">
                  <c:v>0.60306273403933908</c:v>
                </c:pt>
                <c:pt idx="168">
                  <c:v>-0.95019739462584019</c:v>
                </c:pt>
                <c:pt idx="169">
                  <c:v>-0.53893079581170955</c:v>
                </c:pt>
                <c:pt idx="170">
                  <c:v>-0.10280887034219699</c:v>
                </c:pt>
                <c:pt idx="171">
                  <c:v>1.1664011655910578</c:v>
                </c:pt>
                <c:pt idx="172">
                  <c:v>2.858936912248855</c:v>
                </c:pt>
                <c:pt idx="173">
                  <c:v>3.1698358145113792</c:v>
                </c:pt>
                <c:pt idx="174">
                  <c:v>3.6653854414522735</c:v>
                </c:pt>
                <c:pt idx="175">
                  <c:v>4.3826453889932671</c:v>
                </c:pt>
                <c:pt idx="176">
                  <c:v>3.3199058070509935</c:v>
                </c:pt>
                <c:pt idx="177">
                  <c:v>2.8066682071459459</c:v>
                </c:pt>
                <c:pt idx="178">
                  <c:v>2.2865117406066116</c:v>
                </c:pt>
                <c:pt idx="179">
                  <c:v>2.6077107599381977</c:v>
                </c:pt>
                <c:pt idx="180">
                  <c:v>3.4307069360431708</c:v>
                </c:pt>
                <c:pt idx="181">
                  <c:v>4.2256106898322709</c:v>
                </c:pt>
                <c:pt idx="182">
                  <c:v>4.3370482549361489</c:v>
                </c:pt>
                <c:pt idx="183">
                  <c:v>4.1161670214298951</c:v>
                </c:pt>
                <c:pt idx="184">
                  <c:v>3.4814056272920002</c:v>
                </c:pt>
                <c:pt idx="185">
                  <c:v>2.4023751008017014</c:v>
                </c:pt>
                <c:pt idx="186">
                  <c:v>2.6733258155179795</c:v>
                </c:pt>
                <c:pt idx="187">
                  <c:v>2.1997916299495213</c:v>
                </c:pt>
                <c:pt idx="188">
                  <c:v>2.6013098466592277</c:v>
                </c:pt>
                <c:pt idx="189">
                  <c:v>4.0023794842237281</c:v>
                </c:pt>
                <c:pt idx="190">
                  <c:v>4.0501348871777365</c:v>
                </c:pt>
                <c:pt idx="191">
                  <c:v>4.421452442981133</c:v>
                </c:pt>
                <c:pt idx="192">
                  <c:v>4.3140689443069924</c:v>
                </c:pt>
                <c:pt idx="193">
                  <c:v>4.3112717159518699</c:v>
                </c:pt>
                <c:pt idx="194">
                  <c:v>4.6747024923403657</c:v>
                </c:pt>
                <c:pt idx="195">
                  <c:v>4.483552816031211</c:v>
                </c:pt>
                <c:pt idx="196">
                  <c:v>4.8555268833108567</c:v>
                </c:pt>
                <c:pt idx="197">
                  <c:v>4.0927900863352296</c:v>
                </c:pt>
                <c:pt idx="198">
                  <c:v>4.1034527275657817</c:v>
                </c:pt>
                <c:pt idx="199">
                  <c:v>4.8831265685257641</c:v>
                </c:pt>
                <c:pt idx="200">
                  <c:v>4.8163367927339884</c:v>
                </c:pt>
                <c:pt idx="201">
                  <c:v>4.721885912228041</c:v>
                </c:pt>
                <c:pt idx="202">
                  <c:v>4.7911182467322844</c:v>
                </c:pt>
                <c:pt idx="203">
                  <c:v>4.8235742707329665</c:v>
                </c:pt>
                <c:pt idx="204">
                  <c:v>4.2247448612330318</c:v>
                </c:pt>
                <c:pt idx="205">
                  <c:v>5.2444568111355006</c:v>
                </c:pt>
                <c:pt idx="206">
                  <c:v>3.9731723525519014</c:v>
                </c:pt>
                <c:pt idx="207">
                  <c:v>2.9055943095086967</c:v>
                </c:pt>
                <c:pt idx="208">
                  <c:v>2.1975051856706784</c:v>
                </c:pt>
                <c:pt idx="209">
                  <c:v>0.99629832704311028</c:v>
                </c:pt>
                <c:pt idx="210">
                  <c:v>0.48923629256110157</c:v>
                </c:pt>
                <c:pt idx="211">
                  <c:v>0.16731829373148877</c:v>
                </c:pt>
                <c:pt idx="212">
                  <c:v>1.3372586567694578</c:v>
                </c:pt>
                <c:pt idx="213">
                  <c:v>1.3253787532159889</c:v>
                </c:pt>
                <c:pt idx="214">
                  <c:v>2.1465169830615416</c:v>
                </c:pt>
                <c:pt idx="215">
                  <c:v>1.9925248221954739</c:v>
                </c:pt>
                <c:pt idx="216">
                  <c:v>1.6792570124718242</c:v>
                </c:pt>
                <c:pt idx="217">
                  <c:v>1.9550651524723905</c:v>
                </c:pt>
                <c:pt idx="218">
                  <c:v>3.2311353875128956</c:v>
                </c:pt>
                <c:pt idx="219">
                  <c:v>4.3004406510574578</c:v>
                </c:pt>
                <c:pt idx="220">
                  <c:v>4.3419520859967031</c:v>
                </c:pt>
                <c:pt idx="221">
                  <c:v>4.2274912170168877</c:v>
                </c:pt>
                <c:pt idx="222">
                  <c:v>3.4948603562317659</c:v>
                </c:pt>
                <c:pt idx="223">
                  <c:v>3.3511049439547858</c:v>
                </c:pt>
                <c:pt idx="224">
                  <c:v>3.9088432572524257</c:v>
                </c:pt>
                <c:pt idx="225">
                  <c:v>3.6177355801611855</c:v>
                </c:pt>
                <c:pt idx="226">
                  <c:v>3.4485988471707918</c:v>
                </c:pt>
                <c:pt idx="227">
                  <c:v>2.9727366937913002</c:v>
                </c:pt>
                <c:pt idx="228">
                  <c:v>3.2131067957182013</c:v>
                </c:pt>
                <c:pt idx="229">
                  <c:v>2.9729038556202125</c:v>
                </c:pt>
                <c:pt idx="230">
                  <c:v>2.325277937424497</c:v>
                </c:pt>
                <c:pt idx="231">
                  <c:v>2.6345603763438197</c:v>
                </c:pt>
                <c:pt idx="232">
                  <c:v>1.5767249700146868</c:v>
                </c:pt>
                <c:pt idx="233">
                  <c:v>1.9343747200181172</c:v>
                </c:pt>
                <c:pt idx="234">
                  <c:v>2.3680360773066234</c:v>
                </c:pt>
                <c:pt idx="235">
                  <c:v>2.1333646824578612</c:v>
                </c:pt>
                <c:pt idx="236">
                  <c:v>1.3924712055185307</c:v>
                </c:pt>
                <c:pt idx="237">
                  <c:v>1.3760107660276244</c:v>
                </c:pt>
                <c:pt idx="238">
                  <c:v>0.26596727212868654</c:v>
                </c:pt>
                <c:pt idx="239">
                  <c:v>-2.5411536884212604</c:v>
                </c:pt>
                <c:pt idx="240">
                  <c:v>-3.2342272930783178</c:v>
                </c:pt>
                <c:pt idx="241">
                  <c:v>-3.9788374053187248</c:v>
                </c:pt>
                <c:pt idx="242">
                  <c:v>-3.1328157006863644</c:v>
                </c:pt>
                <c:pt idx="243">
                  <c:v>0.10557252348297741</c:v>
                </c:pt>
                <c:pt idx="244">
                  <c:v>1.7452658449103264</c:v>
                </c:pt>
                <c:pt idx="245">
                  <c:v>2.9135950291180102</c:v>
                </c:pt>
                <c:pt idx="246">
                  <c:v>3.344209253779229</c:v>
                </c:pt>
                <c:pt idx="247">
                  <c:v>2.7759609093124693</c:v>
                </c:pt>
                <c:pt idx="248">
                  <c:v>2.0377971996133448</c:v>
                </c:pt>
                <c:pt idx="249">
                  <c:v>1.7437088645501975</c:v>
                </c:pt>
                <c:pt idx="250">
                  <c:v>0.94265346456723353</c:v>
                </c:pt>
                <c:pt idx="251">
                  <c:v>1.543075871606514</c:v>
                </c:pt>
                <c:pt idx="252">
                  <c:v>2.6380693108862374</c:v>
                </c:pt>
                <c:pt idx="253">
                  <c:v>2.4033358391379211</c:v>
                </c:pt>
                <c:pt idx="254">
                  <c:v>2.5737123144880414</c:v>
                </c:pt>
                <c:pt idx="255">
                  <c:v>1.5518520073324771</c:v>
                </c:pt>
                <c:pt idx="256">
                  <c:v>1.7008684857094281</c:v>
                </c:pt>
                <c:pt idx="257">
                  <c:v>1.5199382041070075</c:v>
                </c:pt>
                <c:pt idx="258">
                  <c:v>2.2370224932955152</c:v>
                </c:pt>
                <c:pt idx="259">
                  <c:v>3.0091449601746367</c:v>
                </c:pt>
                <c:pt idx="260">
                  <c:v>1.6508175559380112</c:v>
                </c:pt>
                <c:pt idx="261">
                  <c:v>2.6891521587272926</c:v>
                </c:pt>
                <c:pt idx="262">
                  <c:v>3.059782928201682</c:v>
                </c:pt>
                <c:pt idx="263">
                  <c:v>2.6858351011456394</c:v>
                </c:pt>
                <c:pt idx="264">
                  <c:v>3.9692994988184793</c:v>
                </c:pt>
                <c:pt idx="265">
                  <c:v>3.2790878609270546</c:v>
                </c:pt>
                <c:pt idx="266">
                  <c:v>2.4473213664345517</c:v>
                </c:pt>
                <c:pt idx="267">
                  <c:v>2.1198613126648169</c:v>
                </c:pt>
                <c:pt idx="268">
                  <c:v>1.7950168913805964</c:v>
                </c:pt>
                <c:pt idx="269">
                  <c:v>1.4932508327147209</c:v>
                </c:pt>
                <c:pt idx="270">
                  <c:v>1.8057615310855146</c:v>
                </c:pt>
                <c:pt idx="271">
                  <c:v>2.1815663030564147</c:v>
                </c:pt>
                <c:pt idx="272">
                  <c:v>2.0874616941966906</c:v>
                </c:pt>
                <c:pt idx="273">
                  <c:v>2.3304137937582903</c:v>
                </c:pt>
                <c:pt idx="274">
                  <c:v>2.4108214121745908</c:v>
                </c:pt>
                <c:pt idx="275">
                  <c:v>2.9941434967617697</c:v>
                </c:pt>
                <c:pt idx="276">
                  <c:v>3.3288100947591159</c:v>
                </c:pt>
                <c:pt idx="277">
                  <c:v>3.2989628465220244</c:v>
                </c:pt>
                <c:pt idx="278">
                  <c:v>3.130030640718684</c:v>
                </c:pt>
                <c:pt idx="279">
                  <c:v>2.125110751484538</c:v>
                </c:pt>
                <c:pt idx="280">
                  <c:v>1.8512850454525775</c:v>
                </c:pt>
                <c:pt idx="281">
                  <c:v>2.1540533335291823</c:v>
                </c:pt>
                <c:pt idx="282">
                  <c:v>2.6702647849291328</c:v>
                </c:pt>
                <c:pt idx="283">
                  <c:v>3.182556070035214</c:v>
                </c:pt>
                <c:pt idx="284">
                  <c:v>1.2265547889679818</c:v>
                </c:pt>
                <c:pt idx="285">
                  <c:v>-7.5284602105037184</c:v>
                </c:pt>
                <c:pt idx="286">
                  <c:v>-1.4689314767167172</c:v>
                </c:pt>
                <c:pt idx="287">
                  <c:v>-1.0832850303525987</c:v>
                </c:pt>
                <c:pt idx="288">
                  <c:v>1.5726073238882199</c:v>
                </c:pt>
                <c:pt idx="289">
                  <c:v>11.950272211519607</c:v>
                </c:pt>
                <c:pt idx="290">
                  <c:v>4.7353167947109309</c:v>
                </c:pt>
                <c:pt idx="291">
                  <c:v>5.4210917824865756</c:v>
                </c:pt>
                <c:pt idx="292">
                  <c:v>3.5650820052708365</c:v>
                </c:pt>
                <c:pt idx="293">
                  <c:v>1.8705984510977824</c:v>
                </c:pt>
                <c:pt idx="294">
                  <c:v>1.7132131361220271</c:v>
                </c:pt>
                <c:pt idx="295">
                  <c:v>0.65169165934091389</c:v>
                </c:pt>
                <c:pt idx="296">
                  <c:v>1.7179273017444263</c:v>
                </c:pt>
                <c:pt idx="297">
                  <c:v>2.3824681594386554</c:v>
                </c:pt>
              </c:numCache>
            </c:numRef>
          </c:xVal>
          <c:yVal>
            <c:numRef>
              <c:f>USA!$G$8:$G$305</c:f>
              <c:numCache>
                <c:formatCode>0.00</c:formatCode>
                <c:ptCount val="298"/>
                <c:pt idx="0">
                  <c:v>1</c:v>
                </c:pt>
                <c:pt idx="1">
                  <c:v>2.2000000000000002</c:v>
                </c:pt>
                <c:pt idx="2">
                  <c:v>2.9000000000000004</c:v>
                </c:pt>
                <c:pt idx="3">
                  <c:v>3.2</c:v>
                </c:pt>
                <c:pt idx="4">
                  <c:v>1.7000000000000002</c:v>
                </c:pt>
                <c:pt idx="5">
                  <c:v>-0.30000000000000071</c:v>
                </c:pt>
                <c:pt idx="6">
                  <c:v>-2.1000000000000005</c:v>
                </c:pt>
                <c:pt idx="7">
                  <c:v>-2.8</c:v>
                </c:pt>
                <c:pt idx="8">
                  <c:v>-2.9000000000000004</c:v>
                </c:pt>
                <c:pt idx="9">
                  <c:v>-2.4999999999999996</c:v>
                </c:pt>
                <c:pt idx="10">
                  <c:v>-1.3999999999999995</c:v>
                </c:pt>
                <c:pt idx="11">
                  <c:v>-0.80000000000000027</c:v>
                </c:pt>
                <c:pt idx="12">
                  <c:v>-0.39999999999999991</c:v>
                </c:pt>
                <c:pt idx="13">
                  <c:v>-0.10000000000000009</c:v>
                </c:pt>
                <c:pt idx="14">
                  <c:v>0</c:v>
                </c:pt>
                <c:pt idx="15">
                  <c:v>-0.60000000000000009</c:v>
                </c:pt>
                <c:pt idx="16">
                  <c:v>-0.39999999999999991</c:v>
                </c:pt>
                <c:pt idx="17">
                  <c:v>-0.39999999999999991</c:v>
                </c:pt>
                <c:pt idx="18">
                  <c:v>-0.5</c:v>
                </c:pt>
                <c:pt idx="19">
                  <c:v>0.90000000000000036</c:v>
                </c:pt>
                <c:pt idx="20">
                  <c:v>2.5999999999999996</c:v>
                </c:pt>
                <c:pt idx="21">
                  <c:v>3.1999999999999997</c:v>
                </c:pt>
                <c:pt idx="22">
                  <c:v>3.3</c:v>
                </c:pt>
                <c:pt idx="23">
                  <c:v>1.5999999999999996</c:v>
                </c:pt>
                <c:pt idx="24">
                  <c:v>-0.59999999999999964</c:v>
                </c:pt>
                <c:pt idx="25">
                  <c:v>-1.3999999999999995</c:v>
                </c:pt>
                <c:pt idx="26">
                  <c:v>-1.9000000000000004</c:v>
                </c:pt>
                <c:pt idx="27">
                  <c:v>-1.0999999999999996</c:v>
                </c:pt>
                <c:pt idx="28">
                  <c:v>-0.70000000000000018</c:v>
                </c:pt>
                <c:pt idx="29">
                  <c:v>-0.20000000000000018</c:v>
                </c:pt>
                <c:pt idx="30">
                  <c:v>0</c:v>
                </c:pt>
                <c:pt idx="31">
                  <c:v>-0.10000000000000053</c:v>
                </c:pt>
                <c:pt idx="32">
                  <c:v>-0.10000000000000009</c:v>
                </c:pt>
                <c:pt idx="33">
                  <c:v>-0.10000000000000053</c:v>
                </c:pt>
                <c:pt idx="34">
                  <c:v>0.10000000000000053</c:v>
                </c:pt>
                <c:pt idx="35">
                  <c:v>0.80000000000000071</c:v>
                </c:pt>
                <c:pt idx="36">
                  <c:v>2.4</c:v>
                </c:pt>
                <c:pt idx="37">
                  <c:v>3.3000000000000007</c:v>
                </c:pt>
                <c:pt idx="38">
                  <c:v>3.0999999999999996</c:v>
                </c:pt>
                <c:pt idx="39">
                  <c:v>1.5</c:v>
                </c:pt>
                <c:pt idx="40">
                  <c:v>-0.5</c:v>
                </c:pt>
                <c:pt idx="41">
                  <c:v>-2.3000000000000007</c:v>
                </c:pt>
                <c:pt idx="42">
                  <c:v>-2</c:v>
                </c:pt>
                <c:pt idx="43">
                  <c:v>-0.80000000000000071</c:v>
                </c:pt>
                <c:pt idx="44">
                  <c:v>-0.70000000000000018</c:v>
                </c:pt>
                <c:pt idx="45">
                  <c:v>0.10000000000000053</c:v>
                </c:pt>
                <c:pt idx="46">
                  <c:v>0.20000000000000018</c:v>
                </c:pt>
                <c:pt idx="47">
                  <c:v>0.70000000000000018</c:v>
                </c:pt>
                <c:pt idx="48">
                  <c:v>1.7000000000000002</c:v>
                </c:pt>
                <c:pt idx="49">
                  <c:v>1.7999999999999998</c:v>
                </c:pt>
                <c:pt idx="50">
                  <c:v>1.2999999999999998</c:v>
                </c:pt>
                <c:pt idx="51">
                  <c:v>-9.9999999999999645E-2</c:v>
                </c:pt>
                <c:pt idx="52">
                  <c:v>-1.2000000000000002</c:v>
                </c:pt>
                <c:pt idx="53">
                  <c:v>-1.5</c:v>
                </c:pt>
                <c:pt idx="54">
                  <c:v>-1.2000000000000002</c:v>
                </c:pt>
                <c:pt idx="55">
                  <c:v>-0.70000000000000018</c:v>
                </c:pt>
                <c:pt idx="56">
                  <c:v>0.20000000000000018</c:v>
                </c:pt>
                <c:pt idx="57">
                  <c:v>0.20000000000000018</c:v>
                </c:pt>
                <c:pt idx="58">
                  <c:v>-9.9999999999999645E-2</c:v>
                </c:pt>
                <c:pt idx="59">
                  <c:v>9.9999999999999645E-2</c:v>
                </c:pt>
                <c:pt idx="60">
                  <c:v>-0.29999999999999982</c:v>
                </c:pt>
                <c:pt idx="61">
                  <c:v>-0.5</c:v>
                </c:pt>
                <c:pt idx="62">
                  <c:v>-0.5</c:v>
                </c:pt>
                <c:pt idx="63">
                  <c:v>-0.59999999999999964</c:v>
                </c:pt>
                <c:pt idx="64">
                  <c:v>-0.59999999999999964</c:v>
                </c:pt>
                <c:pt idx="65">
                  <c:v>-0.5</c:v>
                </c:pt>
                <c:pt idx="66">
                  <c:v>-0.59999999999999964</c:v>
                </c:pt>
                <c:pt idx="67">
                  <c:v>-0.90000000000000036</c:v>
                </c:pt>
                <c:pt idx="68">
                  <c:v>-1.0000000000000004</c:v>
                </c:pt>
                <c:pt idx="69">
                  <c:v>-0.90000000000000036</c:v>
                </c:pt>
                <c:pt idx="70">
                  <c:v>-0.60000000000000053</c:v>
                </c:pt>
                <c:pt idx="71">
                  <c:v>-0.39999999999999947</c:v>
                </c:pt>
                <c:pt idx="72">
                  <c:v>-0.10000000000000009</c:v>
                </c:pt>
                <c:pt idx="73">
                  <c:v>0</c:v>
                </c:pt>
                <c:pt idx="74">
                  <c:v>0</c:v>
                </c:pt>
                <c:pt idx="75">
                  <c:v>0.19999999999999973</c:v>
                </c:pt>
                <c:pt idx="76">
                  <c:v>-9.9999999999999645E-2</c:v>
                </c:pt>
                <c:pt idx="77">
                  <c:v>-0.19999999999999973</c:v>
                </c:pt>
                <c:pt idx="78">
                  <c:v>-0.29999999999999982</c:v>
                </c:pt>
                <c:pt idx="79">
                  <c:v>-0.5</c:v>
                </c:pt>
                <c:pt idx="80">
                  <c:v>-0.30000000000000027</c:v>
                </c:pt>
                <c:pt idx="81">
                  <c:v>-0.20000000000000018</c:v>
                </c:pt>
                <c:pt idx="82">
                  <c:v>0.10000000000000009</c:v>
                </c:pt>
                <c:pt idx="83">
                  <c:v>0.20000000000000018</c:v>
                </c:pt>
                <c:pt idx="84">
                  <c:v>0.80000000000000027</c:v>
                </c:pt>
                <c:pt idx="85">
                  <c:v>1.4</c:v>
                </c:pt>
                <c:pt idx="86">
                  <c:v>1.6</c:v>
                </c:pt>
                <c:pt idx="87">
                  <c:v>2.1999999999999997</c:v>
                </c:pt>
                <c:pt idx="88">
                  <c:v>1.7000000000000002</c:v>
                </c:pt>
                <c:pt idx="89">
                  <c:v>1.1000000000000005</c:v>
                </c:pt>
                <c:pt idx="90">
                  <c:v>0.79999999999999982</c:v>
                </c:pt>
                <c:pt idx="91">
                  <c:v>0.10000000000000053</c:v>
                </c:pt>
                <c:pt idx="92">
                  <c:v>-0.10000000000000053</c:v>
                </c:pt>
                <c:pt idx="93">
                  <c:v>-0.20000000000000018</c:v>
                </c:pt>
                <c:pt idx="94">
                  <c:v>-0.40000000000000036</c:v>
                </c:pt>
                <c:pt idx="95">
                  <c:v>-0.5</c:v>
                </c:pt>
                <c:pt idx="96">
                  <c:v>-0.89999999999999947</c:v>
                </c:pt>
                <c:pt idx="97">
                  <c:v>-0.79999999999999982</c:v>
                </c:pt>
                <c:pt idx="98">
                  <c:v>-0.79999999999999982</c:v>
                </c:pt>
                <c:pt idx="99">
                  <c:v>-0.60000000000000053</c:v>
                </c:pt>
                <c:pt idx="100">
                  <c:v>0.19999999999999929</c:v>
                </c:pt>
                <c:pt idx="101">
                  <c:v>0.29999999999999982</c:v>
                </c:pt>
                <c:pt idx="102">
                  <c:v>0.79999999999999982</c:v>
                </c:pt>
                <c:pt idx="103">
                  <c:v>1.7999999999999998</c:v>
                </c:pt>
                <c:pt idx="104">
                  <c:v>3.2000000000000011</c:v>
                </c:pt>
                <c:pt idx="105">
                  <c:v>3.7</c:v>
                </c:pt>
                <c:pt idx="106">
                  <c:v>2.9000000000000004</c:v>
                </c:pt>
                <c:pt idx="107">
                  <c:v>1.7000000000000011</c:v>
                </c:pt>
                <c:pt idx="108">
                  <c:v>-0.60000000000000053</c:v>
                </c:pt>
                <c:pt idx="109">
                  <c:v>-1.3000000000000007</c:v>
                </c:pt>
                <c:pt idx="110">
                  <c:v>-0.79999999999999982</c:v>
                </c:pt>
                <c:pt idx="111">
                  <c:v>-0.50000000000000089</c:v>
                </c:pt>
                <c:pt idx="112">
                  <c:v>-0.20000000000000018</c:v>
                </c:pt>
                <c:pt idx="113">
                  <c:v>-0.5</c:v>
                </c:pt>
                <c:pt idx="114">
                  <c:v>-0.79999999999999982</c:v>
                </c:pt>
                <c:pt idx="115">
                  <c:v>-1.0999999999999996</c:v>
                </c:pt>
                <c:pt idx="116">
                  <c:v>-1.2000000000000002</c:v>
                </c:pt>
                <c:pt idx="117">
                  <c:v>-1.0999999999999996</c:v>
                </c:pt>
                <c:pt idx="118">
                  <c:v>-0.90000000000000036</c:v>
                </c:pt>
                <c:pt idx="119">
                  <c:v>-0.79999999999999982</c:v>
                </c:pt>
                <c:pt idx="120">
                  <c:v>-0.39999999999999947</c:v>
                </c:pt>
                <c:pt idx="121">
                  <c:v>-0.29999999999999982</c:v>
                </c:pt>
                <c:pt idx="122">
                  <c:v>-9.9999999999999645E-2</c:v>
                </c:pt>
                <c:pt idx="123">
                  <c:v>9.9999999999999645E-2</c:v>
                </c:pt>
                <c:pt idx="124">
                  <c:v>0.39999999999999947</c:v>
                </c:pt>
                <c:pt idx="125">
                  <c:v>1.5999999999999996</c:v>
                </c:pt>
                <c:pt idx="126">
                  <c:v>1.7999999999999998</c:v>
                </c:pt>
                <c:pt idx="127">
                  <c:v>1.4000000000000004</c:v>
                </c:pt>
                <c:pt idx="128">
                  <c:v>1.1000000000000005</c:v>
                </c:pt>
                <c:pt idx="129">
                  <c:v>0.10000000000000053</c:v>
                </c:pt>
                <c:pt idx="130">
                  <c:v>-0.29999999999999982</c:v>
                </c:pt>
                <c:pt idx="131">
                  <c:v>0.79999999999999893</c:v>
                </c:pt>
                <c:pt idx="132">
                  <c:v>1.4000000000000004</c:v>
                </c:pt>
                <c:pt idx="133">
                  <c:v>2</c:v>
                </c:pt>
                <c:pt idx="134">
                  <c:v>2.5</c:v>
                </c:pt>
                <c:pt idx="135">
                  <c:v>2.5</c:v>
                </c:pt>
                <c:pt idx="136">
                  <c:v>1.5999999999999996</c:v>
                </c:pt>
                <c:pt idx="137">
                  <c:v>0.69999999999999929</c:v>
                </c:pt>
                <c:pt idx="138">
                  <c:v>-0.5</c:v>
                </c:pt>
                <c:pt idx="139">
                  <c:v>-2.1999999999999993</c:v>
                </c:pt>
                <c:pt idx="140">
                  <c:v>-2.5</c:v>
                </c:pt>
                <c:pt idx="141">
                  <c:v>-2.6999999999999993</c:v>
                </c:pt>
                <c:pt idx="142">
                  <c:v>-2</c:v>
                </c:pt>
                <c:pt idx="143">
                  <c:v>-1.2000000000000002</c:v>
                </c:pt>
                <c:pt idx="144">
                  <c:v>-0.70000000000000018</c:v>
                </c:pt>
                <c:pt idx="145">
                  <c:v>-0.10000000000000053</c:v>
                </c:pt>
                <c:pt idx="146">
                  <c:v>-0.20000000000000018</c:v>
                </c:pt>
                <c:pt idx="147">
                  <c:v>-0.29999999999999982</c:v>
                </c:pt>
                <c:pt idx="148">
                  <c:v>-0.20000000000000018</c:v>
                </c:pt>
                <c:pt idx="149">
                  <c:v>-9.9999999999999645E-2</c:v>
                </c:pt>
                <c:pt idx="150">
                  <c:v>-0.20000000000000018</c:v>
                </c:pt>
                <c:pt idx="151">
                  <c:v>-0.20000000000000018</c:v>
                </c:pt>
                <c:pt idx="152">
                  <c:v>-0.40000000000000036</c:v>
                </c:pt>
                <c:pt idx="153">
                  <c:v>-0.90000000000000036</c:v>
                </c:pt>
                <c:pt idx="154">
                  <c:v>-1</c:v>
                </c:pt>
                <c:pt idx="155">
                  <c:v>-1</c:v>
                </c:pt>
                <c:pt idx="156">
                  <c:v>-0.89999999999999947</c:v>
                </c:pt>
                <c:pt idx="157">
                  <c:v>-0.79999999999999982</c:v>
                </c:pt>
                <c:pt idx="158">
                  <c:v>-0.5</c:v>
                </c:pt>
                <c:pt idx="159">
                  <c:v>-0.5</c:v>
                </c:pt>
                <c:pt idx="160">
                  <c:v>-0.5</c:v>
                </c:pt>
                <c:pt idx="161">
                  <c:v>-0.29999999999999982</c:v>
                </c:pt>
                <c:pt idx="162">
                  <c:v>-0.29999999999999982</c:v>
                </c:pt>
                <c:pt idx="163">
                  <c:v>0.10000000000000053</c:v>
                </c:pt>
                <c:pt idx="164">
                  <c:v>9.9999999999999645E-2</c:v>
                </c:pt>
                <c:pt idx="165">
                  <c:v>9.9999999999999645E-2</c:v>
                </c:pt>
                <c:pt idx="166">
                  <c:v>0.5</c:v>
                </c:pt>
                <c:pt idx="167">
                  <c:v>0.69999999999999929</c:v>
                </c:pt>
                <c:pt idx="168">
                  <c:v>1.2999999999999998</c:v>
                </c:pt>
                <c:pt idx="169">
                  <c:v>1.5</c:v>
                </c:pt>
                <c:pt idx="170">
                  <c:v>1.2000000000000002</c:v>
                </c:pt>
                <c:pt idx="171">
                  <c:v>1</c:v>
                </c:pt>
                <c:pt idx="172">
                  <c:v>0.80000000000000071</c:v>
                </c:pt>
                <c:pt idx="173">
                  <c:v>0.79999999999999982</c:v>
                </c:pt>
                <c:pt idx="174">
                  <c:v>0.69999999999999929</c:v>
                </c:pt>
                <c:pt idx="175">
                  <c:v>0.30000000000000071</c:v>
                </c:pt>
                <c:pt idx="176">
                  <c:v>-0.30000000000000071</c:v>
                </c:pt>
                <c:pt idx="177">
                  <c:v>-0.5</c:v>
                </c:pt>
                <c:pt idx="178">
                  <c:v>-0.79999999999999982</c:v>
                </c:pt>
                <c:pt idx="179">
                  <c:v>-0.80000000000000071</c:v>
                </c:pt>
                <c:pt idx="180">
                  <c:v>-0.5</c:v>
                </c:pt>
                <c:pt idx="181">
                  <c:v>-0.89999999999999947</c:v>
                </c:pt>
                <c:pt idx="182">
                  <c:v>-0.79999999999999982</c:v>
                </c:pt>
                <c:pt idx="183">
                  <c:v>-1</c:v>
                </c:pt>
                <c:pt idx="184">
                  <c:v>-1.0999999999999996</c:v>
                </c:pt>
                <c:pt idx="185">
                  <c:v>-0.5</c:v>
                </c:pt>
                <c:pt idx="186">
                  <c:v>-0.29999999999999982</c:v>
                </c:pt>
                <c:pt idx="187">
                  <c:v>0</c:v>
                </c:pt>
                <c:pt idx="188">
                  <c:v>0</c:v>
                </c:pt>
                <c:pt idx="189">
                  <c:v>-0.20000000000000018</c:v>
                </c:pt>
                <c:pt idx="190">
                  <c:v>-0.40000000000000036</c:v>
                </c:pt>
                <c:pt idx="191">
                  <c:v>-0.29999999999999982</c:v>
                </c:pt>
                <c:pt idx="192">
                  <c:v>-0.29999999999999982</c:v>
                </c:pt>
                <c:pt idx="193">
                  <c:v>-0.5</c:v>
                </c:pt>
                <c:pt idx="194">
                  <c:v>-0.39999999999999947</c:v>
                </c:pt>
                <c:pt idx="195">
                  <c:v>-0.59999999999999964</c:v>
                </c:pt>
                <c:pt idx="196">
                  <c:v>-0.60000000000000053</c:v>
                </c:pt>
                <c:pt idx="197">
                  <c:v>-0.59999999999999964</c:v>
                </c:pt>
                <c:pt idx="198">
                  <c:v>-0.40000000000000036</c:v>
                </c:pt>
                <c:pt idx="199">
                  <c:v>-0.29999999999999982</c:v>
                </c:pt>
                <c:pt idx="200">
                  <c:v>-0.29999999999999982</c:v>
                </c:pt>
                <c:pt idx="201">
                  <c:v>-0.10000000000000053</c:v>
                </c:pt>
                <c:pt idx="202">
                  <c:v>-0.29999999999999982</c:v>
                </c:pt>
                <c:pt idx="203">
                  <c:v>-0.30000000000000071</c:v>
                </c:pt>
                <c:pt idx="204">
                  <c:v>-0.29999999999999982</c:v>
                </c:pt>
                <c:pt idx="205">
                  <c:v>-0.39999999999999991</c:v>
                </c:pt>
                <c:pt idx="206">
                  <c:v>-0.20000000000000018</c:v>
                </c:pt>
                <c:pt idx="207">
                  <c:v>-0.19999999999999973</c:v>
                </c:pt>
                <c:pt idx="208">
                  <c:v>0.20000000000000018</c:v>
                </c:pt>
                <c:pt idx="209">
                  <c:v>0.50000000000000044</c:v>
                </c:pt>
                <c:pt idx="210">
                  <c:v>0.79999999999999982</c:v>
                </c:pt>
                <c:pt idx="211">
                  <c:v>1.6</c:v>
                </c:pt>
                <c:pt idx="212">
                  <c:v>1.5</c:v>
                </c:pt>
                <c:pt idx="213">
                  <c:v>1.3999999999999995</c:v>
                </c:pt>
                <c:pt idx="214">
                  <c:v>0.90000000000000036</c:v>
                </c:pt>
                <c:pt idx="215">
                  <c:v>0.40000000000000036</c:v>
                </c:pt>
                <c:pt idx="216">
                  <c:v>0.20000000000000018</c:v>
                </c:pt>
                <c:pt idx="217">
                  <c:v>0.29999999999999982</c:v>
                </c:pt>
                <c:pt idx="218">
                  <c:v>0.39999999999999947</c:v>
                </c:pt>
                <c:pt idx="219">
                  <c:v>-0.10000000000000053</c:v>
                </c:pt>
                <c:pt idx="220">
                  <c:v>-0.20000000000000018</c:v>
                </c:pt>
                <c:pt idx="221">
                  <c:v>-0.5</c:v>
                </c:pt>
                <c:pt idx="222">
                  <c:v>-0.69999999999999929</c:v>
                </c:pt>
                <c:pt idx="223">
                  <c:v>-0.39999999999999947</c:v>
                </c:pt>
                <c:pt idx="224">
                  <c:v>-0.40000000000000036</c:v>
                </c:pt>
                <c:pt idx="225">
                  <c:v>-0.5</c:v>
                </c:pt>
                <c:pt idx="226">
                  <c:v>-0.40000000000000036</c:v>
                </c:pt>
                <c:pt idx="227">
                  <c:v>-0.40000000000000036</c:v>
                </c:pt>
                <c:pt idx="228">
                  <c:v>-0.59999999999999964</c:v>
                </c:pt>
                <c:pt idx="229">
                  <c:v>-0.5</c:v>
                </c:pt>
                <c:pt idx="230">
                  <c:v>-0.40000000000000036</c:v>
                </c:pt>
                <c:pt idx="231">
                  <c:v>-0.59999999999999964</c:v>
                </c:pt>
                <c:pt idx="232">
                  <c:v>-0.20000000000000018</c:v>
                </c:pt>
                <c:pt idx="233">
                  <c:v>-9.9999999999999645E-2</c:v>
                </c:pt>
                <c:pt idx="234">
                  <c:v>0.10000000000000053</c:v>
                </c:pt>
                <c:pt idx="235">
                  <c:v>0.39999999999999947</c:v>
                </c:pt>
                <c:pt idx="236">
                  <c:v>0.5</c:v>
                </c:pt>
                <c:pt idx="237">
                  <c:v>0.79999999999999982</c:v>
                </c:pt>
                <c:pt idx="238">
                  <c:v>1.2999999999999998</c:v>
                </c:pt>
                <c:pt idx="239">
                  <c:v>2.1000000000000005</c:v>
                </c:pt>
                <c:pt idx="240">
                  <c:v>3.3000000000000007</c:v>
                </c:pt>
                <c:pt idx="241">
                  <c:v>4.0000000000000009</c:v>
                </c:pt>
                <c:pt idx="242">
                  <c:v>3.5999999999999996</c:v>
                </c:pt>
                <c:pt idx="243">
                  <c:v>3</c:v>
                </c:pt>
                <c:pt idx="244">
                  <c:v>1.5</c:v>
                </c:pt>
                <c:pt idx="245">
                  <c:v>0.29999999999999893</c:v>
                </c:pt>
                <c:pt idx="246">
                  <c:v>-9.9999999999999645E-2</c:v>
                </c:pt>
                <c:pt idx="247">
                  <c:v>-0.40000000000000036</c:v>
                </c:pt>
                <c:pt idx="248">
                  <c:v>-0.80000000000000071</c:v>
                </c:pt>
                <c:pt idx="249">
                  <c:v>-0.5</c:v>
                </c:pt>
                <c:pt idx="250">
                  <c:v>-0.5</c:v>
                </c:pt>
                <c:pt idx="251">
                  <c:v>-0.90000000000000036</c:v>
                </c:pt>
                <c:pt idx="252">
                  <c:v>-0.69999999999999929</c:v>
                </c:pt>
                <c:pt idx="253">
                  <c:v>-0.90000000000000036</c:v>
                </c:pt>
                <c:pt idx="254">
                  <c:v>-1</c:v>
                </c:pt>
                <c:pt idx="255">
                  <c:v>-0.79999999999999982</c:v>
                </c:pt>
                <c:pt idx="256">
                  <c:v>-0.60000000000000053</c:v>
                </c:pt>
                <c:pt idx="257">
                  <c:v>-0.69999999999999929</c:v>
                </c:pt>
                <c:pt idx="258">
                  <c:v>-0.79999999999999982</c:v>
                </c:pt>
                <c:pt idx="259">
                  <c:v>-0.89999999999999947</c:v>
                </c:pt>
                <c:pt idx="260">
                  <c:v>-1</c:v>
                </c:pt>
                <c:pt idx="261">
                  <c:v>-1.2999999999999998</c:v>
                </c:pt>
                <c:pt idx="262">
                  <c:v>-1.1000000000000005</c:v>
                </c:pt>
                <c:pt idx="263">
                  <c:v>-1.2000000000000002</c:v>
                </c:pt>
                <c:pt idx="264">
                  <c:v>-1.2000000000000002</c:v>
                </c:pt>
                <c:pt idx="265">
                  <c:v>-0.79999999999999982</c:v>
                </c:pt>
                <c:pt idx="266">
                  <c:v>-1</c:v>
                </c:pt>
                <c:pt idx="267">
                  <c:v>-0.70000000000000018</c:v>
                </c:pt>
                <c:pt idx="268">
                  <c:v>-0.59999999999999964</c:v>
                </c:pt>
                <c:pt idx="269">
                  <c:v>-0.5</c:v>
                </c:pt>
                <c:pt idx="270">
                  <c:v>-0.19999999999999929</c:v>
                </c:pt>
                <c:pt idx="271">
                  <c:v>-0.20000000000000018</c:v>
                </c:pt>
                <c:pt idx="272">
                  <c:v>-0.30000000000000071</c:v>
                </c:pt>
                <c:pt idx="273">
                  <c:v>-0.5</c:v>
                </c:pt>
                <c:pt idx="274">
                  <c:v>-0.60000000000000053</c:v>
                </c:pt>
                <c:pt idx="275">
                  <c:v>-0.59999999999999964</c:v>
                </c:pt>
                <c:pt idx="276">
                  <c:v>-0.59999999999999964</c:v>
                </c:pt>
                <c:pt idx="277">
                  <c:v>-0.50000000000000044</c:v>
                </c:pt>
                <c:pt idx="278">
                  <c:v>-0.5</c:v>
                </c:pt>
                <c:pt idx="279">
                  <c:v>-0.40000000000000036</c:v>
                </c:pt>
                <c:pt idx="280">
                  <c:v>-0.10000000000000009</c:v>
                </c:pt>
                <c:pt idx="281">
                  <c:v>-0.29999999999999982</c:v>
                </c:pt>
                <c:pt idx="282">
                  <c:v>-0.19999999999999973</c:v>
                </c:pt>
                <c:pt idx="283">
                  <c:v>-0.19999999999999973</c:v>
                </c:pt>
                <c:pt idx="284">
                  <c:v>-0.10000000000000009</c:v>
                </c:pt>
                <c:pt idx="285">
                  <c:v>9.4</c:v>
                </c:pt>
                <c:pt idx="286">
                  <c:v>5.2000000000000011</c:v>
                </c:pt>
                <c:pt idx="287">
                  <c:v>3.1999999999999997</c:v>
                </c:pt>
                <c:pt idx="288">
                  <c:v>2.4000000000000004</c:v>
                </c:pt>
                <c:pt idx="289">
                  <c:v>-7.1</c:v>
                </c:pt>
                <c:pt idx="290">
                  <c:v>-3.7000000000000011</c:v>
                </c:pt>
                <c:pt idx="291">
                  <c:v>-2.5999999999999996</c:v>
                </c:pt>
                <c:pt idx="292">
                  <c:v>-2.4000000000000004</c:v>
                </c:pt>
                <c:pt idx="293">
                  <c:v>-2.3000000000000003</c:v>
                </c:pt>
                <c:pt idx="294">
                  <c:v>-1.4999999999999996</c:v>
                </c:pt>
                <c:pt idx="295">
                  <c:v>-0.60000000000000009</c:v>
                </c:pt>
                <c:pt idx="296">
                  <c:v>-0.29999999999999982</c:v>
                </c:pt>
                <c:pt idx="29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6A-4316-9FF3-FC861E43C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50847"/>
        <c:axId val="157813471"/>
      </c:scatterChart>
      <c:valAx>
        <c:axId val="154350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813471"/>
        <c:crosses val="autoZero"/>
        <c:crossBetween val="midCat"/>
      </c:valAx>
      <c:valAx>
        <c:axId val="15781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350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2001 -- 2008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Germany!$E$4</c:f>
              <c:strCache>
                <c:ptCount val="1"/>
                <c:pt idx="0">
                  <c:v>dy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456036745406826E-2"/>
                  <c:y val="-0.463257509477981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Germany!$D$33:$D$46</c:f>
              <c:numCache>
                <c:formatCode>General</c:formatCode>
                <c:ptCount val="14"/>
                <c:pt idx="0">
                  <c:v>-0.20000000000000018</c:v>
                </c:pt>
                <c:pt idx="1">
                  <c:v>-0.60000000000000053</c:v>
                </c:pt>
                <c:pt idx="2">
                  <c:v>-1.0999999999999996</c:v>
                </c:pt>
                <c:pt idx="3">
                  <c:v>-0.40000000000000036</c:v>
                </c:pt>
                <c:pt idx="4">
                  <c:v>-9.9999999999999645E-2</c:v>
                </c:pt>
                <c:pt idx="5">
                  <c:v>-0.29999999999999982</c:v>
                </c:pt>
                <c:pt idx="6">
                  <c:v>-0.29999999999999982</c:v>
                </c:pt>
                <c:pt idx="7">
                  <c:v>-0.50000000000000044</c:v>
                </c:pt>
                <c:pt idx="8">
                  <c:v>-0.29999999999999982</c:v>
                </c:pt>
                <c:pt idx="9">
                  <c:v>-0.39999999999999991</c:v>
                </c:pt>
                <c:pt idx="10">
                  <c:v>-0.20000000000000018</c:v>
                </c:pt>
                <c:pt idx="11">
                  <c:v>0.60000000000000009</c:v>
                </c:pt>
                <c:pt idx="12">
                  <c:v>0</c:v>
                </c:pt>
                <c:pt idx="13">
                  <c:v>-0.5</c:v>
                </c:pt>
              </c:numCache>
            </c:numRef>
          </c:xVal>
          <c:yVal>
            <c:numRef>
              <c:f>Germany!$E$33:$E$46</c:f>
              <c:numCache>
                <c:formatCode>General</c:formatCode>
                <c:ptCount val="14"/>
                <c:pt idx="0">
                  <c:v>-5.7</c:v>
                </c:pt>
                <c:pt idx="1">
                  <c:v>4.2</c:v>
                </c:pt>
                <c:pt idx="2">
                  <c:v>3.9</c:v>
                </c:pt>
                <c:pt idx="3">
                  <c:v>0.4</c:v>
                </c:pt>
                <c:pt idx="4">
                  <c:v>0.4</c:v>
                </c:pt>
                <c:pt idx="5">
                  <c:v>2.2000000000000002</c:v>
                </c:pt>
                <c:pt idx="6">
                  <c:v>1.5</c:v>
                </c:pt>
                <c:pt idx="7">
                  <c:v>2.2000000000000002</c:v>
                </c:pt>
                <c:pt idx="8">
                  <c:v>2.7</c:v>
                </c:pt>
                <c:pt idx="9">
                  <c:v>1</c:v>
                </c:pt>
                <c:pt idx="10">
                  <c:v>1.1000000000000001</c:v>
                </c:pt>
                <c:pt idx="11">
                  <c:v>-3.8</c:v>
                </c:pt>
                <c:pt idx="12">
                  <c:v>3.2</c:v>
                </c:pt>
                <c:pt idx="13">
                  <c:v>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72-4572-AAC7-7D0F0E99A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836928"/>
        <c:axId val="155415775"/>
      </c:scatterChart>
      <c:valAx>
        <c:axId val="201483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415775"/>
        <c:crosses val="autoZero"/>
        <c:crossBetween val="midCat"/>
      </c:valAx>
      <c:valAx>
        <c:axId val="15541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4836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2009 -- 2022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Germany!$E$4</c:f>
              <c:strCache>
                <c:ptCount val="1"/>
                <c:pt idx="0">
                  <c:v>dy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456036745406826E-2"/>
                  <c:y val="-0.463257509477981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Germany!$D$33:$D$46</c:f>
              <c:numCache>
                <c:formatCode>General</c:formatCode>
                <c:ptCount val="14"/>
                <c:pt idx="0">
                  <c:v>-0.20000000000000018</c:v>
                </c:pt>
                <c:pt idx="1">
                  <c:v>-0.60000000000000053</c:v>
                </c:pt>
                <c:pt idx="2">
                  <c:v>-1.0999999999999996</c:v>
                </c:pt>
                <c:pt idx="3">
                  <c:v>-0.40000000000000036</c:v>
                </c:pt>
                <c:pt idx="4">
                  <c:v>-9.9999999999999645E-2</c:v>
                </c:pt>
                <c:pt idx="5">
                  <c:v>-0.29999999999999982</c:v>
                </c:pt>
                <c:pt idx="6">
                  <c:v>-0.29999999999999982</c:v>
                </c:pt>
                <c:pt idx="7">
                  <c:v>-0.50000000000000044</c:v>
                </c:pt>
                <c:pt idx="8">
                  <c:v>-0.29999999999999982</c:v>
                </c:pt>
                <c:pt idx="9">
                  <c:v>-0.39999999999999991</c:v>
                </c:pt>
                <c:pt idx="10">
                  <c:v>-0.20000000000000018</c:v>
                </c:pt>
                <c:pt idx="11">
                  <c:v>0.60000000000000009</c:v>
                </c:pt>
                <c:pt idx="12">
                  <c:v>0</c:v>
                </c:pt>
                <c:pt idx="13">
                  <c:v>-0.5</c:v>
                </c:pt>
              </c:numCache>
            </c:numRef>
          </c:xVal>
          <c:yVal>
            <c:numRef>
              <c:f>Germany!$E$33:$E$46</c:f>
              <c:numCache>
                <c:formatCode>General</c:formatCode>
                <c:ptCount val="14"/>
                <c:pt idx="0">
                  <c:v>-5.7</c:v>
                </c:pt>
                <c:pt idx="1">
                  <c:v>4.2</c:v>
                </c:pt>
                <c:pt idx="2">
                  <c:v>3.9</c:v>
                </c:pt>
                <c:pt idx="3">
                  <c:v>0.4</c:v>
                </c:pt>
                <c:pt idx="4">
                  <c:v>0.4</c:v>
                </c:pt>
                <c:pt idx="5">
                  <c:v>2.2000000000000002</c:v>
                </c:pt>
                <c:pt idx="6">
                  <c:v>1.5</c:v>
                </c:pt>
                <c:pt idx="7">
                  <c:v>2.2000000000000002</c:v>
                </c:pt>
                <c:pt idx="8">
                  <c:v>2.7</c:v>
                </c:pt>
                <c:pt idx="9">
                  <c:v>1</c:v>
                </c:pt>
                <c:pt idx="10">
                  <c:v>1.1000000000000001</c:v>
                </c:pt>
                <c:pt idx="11">
                  <c:v>-3.8</c:v>
                </c:pt>
                <c:pt idx="12">
                  <c:v>3.2</c:v>
                </c:pt>
                <c:pt idx="13">
                  <c:v>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7F-4E27-BDDC-259752A46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836928"/>
        <c:axId val="155415775"/>
      </c:scatterChart>
      <c:valAx>
        <c:axId val="201483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415775"/>
        <c:crosses val="autoZero"/>
        <c:crossBetween val="midCat"/>
      </c:valAx>
      <c:valAx>
        <c:axId val="15541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4836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2010 -- 2019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Germany!$E$4</c:f>
              <c:strCache>
                <c:ptCount val="1"/>
                <c:pt idx="0">
                  <c:v>dy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456036745406826E-2"/>
                  <c:y val="-0.463257509477981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Germany!$D$34:$D$43</c:f>
              <c:numCache>
                <c:formatCode>General</c:formatCode>
                <c:ptCount val="10"/>
                <c:pt idx="0">
                  <c:v>-0.60000000000000053</c:v>
                </c:pt>
                <c:pt idx="1">
                  <c:v>-1.0999999999999996</c:v>
                </c:pt>
                <c:pt idx="2">
                  <c:v>-0.40000000000000036</c:v>
                </c:pt>
                <c:pt idx="3">
                  <c:v>-9.9999999999999645E-2</c:v>
                </c:pt>
                <c:pt idx="4">
                  <c:v>-0.29999999999999982</c:v>
                </c:pt>
                <c:pt idx="5">
                  <c:v>-0.29999999999999982</c:v>
                </c:pt>
                <c:pt idx="6">
                  <c:v>-0.50000000000000044</c:v>
                </c:pt>
                <c:pt idx="7">
                  <c:v>-0.29999999999999982</c:v>
                </c:pt>
                <c:pt idx="8">
                  <c:v>-0.39999999999999991</c:v>
                </c:pt>
                <c:pt idx="9">
                  <c:v>-0.20000000000000018</c:v>
                </c:pt>
              </c:numCache>
            </c:numRef>
          </c:xVal>
          <c:yVal>
            <c:numRef>
              <c:f>Germany!$E$34:$E$43</c:f>
              <c:numCache>
                <c:formatCode>General</c:formatCode>
                <c:ptCount val="10"/>
                <c:pt idx="0">
                  <c:v>4.2</c:v>
                </c:pt>
                <c:pt idx="1">
                  <c:v>3.9</c:v>
                </c:pt>
                <c:pt idx="2">
                  <c:v>0.4</c:v>
                </c:pt>
                <c:pt idx="3">
                  <c:v>0.4</c:v>
                </c:pt>
                <c:pt idx="4">
                  <c:v>2.2000000000000002</c:v>
                </c:pt>
                <c:pt idx="5">
                  <c:v>1.5</c:v>
                </c:pt>
                <c:pt idx="6">
                  <c:v>2.2000000000000002</c:v>
                </c:pt>
                <c:pt idx="7">
                  <c:v>2.7</c:v>
                </c:pt>
                <c:pt idx="8">
                  <c:v>1</c:v>
                </c:pt>
                <c:pt idx="9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44-4C45-98AF-3D8AEBDA1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836928"/>
        <c:axId val="155415775"/>
      </c:scatterChart>
      <c:valAx>
        <c:axId val="201483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415775"/>
        <c:crosses val="autoZero"/>
        <c:crossBetween val="midCat"/>
      </c:valAx>
      <c:valAx>
        <c:axId val="15541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4836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USA!$G$7</c:f>
              <c:strCache>
                <c:ptCount val="1"/>
                <c:pt idx="0">
                  <c:v>du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USA!$G$8:$G$305</c:f>
              <c:numCache>
                <c:formatCode>0.00</c:formatCode>
                <c:ptCount val="298"/>
                <c:pt idx="0">
                  <c:v>1</c:v>
                </c:pt>
                <c:pt idx="1">
                  <c:v>2.2000000000000002</c:v>
                </c:pt>
                <c:pt idx="2">
                  <c:v>2.9000000000000004</c:v>
                </c:pt>
                <c:pt idx="3">
                  <c:v>3.2</c:v>
                </c:pt>
                <c:pt idx="4">
                  <c:v>1.7000000000000002</c:v>
                </c:pt>
                <c:pt idx="5">
                  <c:v>-0.30000000000000071</c:v>
                </c:pt>
                <c:pt idx="6">
                  <c:v>-2.1000000000000005</c:v>
                </c:pt>
                <c:pt idx="7">
                  <c:v>-2.8</c:v>
                </c:pt>
                <c:pt idx="8">
                  <c:v>-2.9000000000000004</c:v>
                </c:pt>
                <c:pt idx="9">
                  <c:v>-2.4999999999999996</c:v>
                </c:pt>
                <c:pt idx="10">
                  <c:v>-1.3999999999999995</c:v>
                </c:pt>
                <c:pt idx="11">
                  <c:v>-0.80000000000000027</c:v>
                </c:pt>
                <c:pt idx="12">
                  <c:v>-0.39999999999999991</c:v>
                </c:pt>
                <c:pt idx="13">
                  <c:v>-0.10000000000000009</c:v>
                </c:pt>
                <c:pt idx="14">
                  <c:v>0</c:v>
                </c:pt>
                <c:pt idx="15">
                  <c:v>-0.60000000000000009</c:v>
                </c:pt>
                <c:pt idx="16">
                  <c:v>-0.39999999999999991</c:v>
                </c:pt>
                <c:pt idx="17">
                  <c:v>-0.39999999999999991</c:v>
                </c:pt>
                <c:pt idx="18">
                  <c:v>-0.5</c:v>
                </c:pt>
                <c:pt idx="19">
                  <c:v>0.90000000000000036</c:v>
                </c:pt>
                <c:pt idx="20">
                  <c:v>2.5999999999999996</c:v>
                </c:pt>
                <c:pt idx="21">
                  <c:v>3.1999999999999997</c:v>
                </c:pt>
                <c:pt idx="22">
                  <c:v>3.3</c:v>
                </c:pt>
                <c:pt idx="23">
                  <c:v>1.5999999999999996</c:v>
                </c:pt>
                <c:pt idx="24">
                  <c:v>-0.59999999999999964</c:v>
                </c:pt>
                <c:pt idx="25">
                  <c:v>-1.3999999999999995</c:v>
                </c:pt>
                <c:pt idx="26">
                  <c:v>-1.9000000000000004</c:v>
                </c:pt>
                <c:pt idx="27">
                  <c:v>-1.0999999999999996</c:v>
                </c:pt>
                <c:pt idx="28">
                  <c:v>-0.70000000000000018</c:v>
                </c:pt>
                <c:pt idx="29">
                  <c:v>-0.20000000000000018</c:v>
                </c:pt>
                <c:pt idx="30">
                  <c:v>0</c:v>
                </c:pt>
                <c:pt idx="31">
                  <c:v>-0.10000000000000053</c:v>
                </c:pt>
                <c:pt idx="32">
                  <c:v>-0.10000000000000009</c:v>
                </c:pt>
                <c:pt idx="33">
                  <c:v>-0.10000000000000053</c:v>
                </c:pt>
                <c:pt idx="34">
                  <c:v>0.10000000000000053</c:v>
                </c:pt>
                <c:pt idx="35">
                  <c:v>0.80000000000000071</c:v>
                </c:pt>
                <c:pt idx="36">
                  <c:v>2.4</c:v>
                </c:pt>
                <c:pt idx="37">
                  <c:v>3.3000000000000007</c:v>
                </c:pt>
                <c:pt idx="38">
                  <c:v>3.0999999999999996</c:v>
                </c:pt>
                <c:pt idx="39">
                  <c:v>1.5</c:v>
                </c:pt>
                <c:pt idx="40">
                  <c:v>-0.5</c:v>
                </c:pt>
                <c:pt idx="41">
                  <c:v>-2.3000000000000007</c:v>
                </c:pt>
                <c:pt idx="42">
                  <c:v>-2</c:v>
                </c:pt>
                <c:pt idx="43">
                  <c:v>-0.80000000000000071</c:v>
                </c:pt>
                <c:pt idx="44">
                  <c:v>-0.70000000000000018</c:v>
                </c:pt>
                <c:pt idx="45">
                  <c:v>0.10000000000000053</c:v>
                </c:pt>
                <c:pt idx="46">
                  <c:v>0.20000000000000018</c:v>
                </c:pt>
                <c:pt idx="47">
                  <c:v>0.70000000000000018</c:v>
                </c:pt>
                <c:pt idx="48">
                  <c:v>1.7000000000000002</c:v>
                </c:pt>
                <c:pt idx="49">
                  <c:v>1.7999999999999998</c:v>
                </c:pt>
                <c:pt idx="50">
                  <c:v>1.2999999999999998</c:v>
                </c:pt>
                <c:pt idx="51">
                  <c:v>-9.9999999999999645E-2</c:v>
                </c:pt>
                <c:pt idx="52">
                  <c:v>-1.2000000000000002</c:v>
                </c:pt>
                <c:pt idx="53">
                  <c:v>-1.5</c:v>
                </c:pt>
                <c:pt idx="54">
                  <c:v>-1.2000000000000002</c:v>
                </c:pt>
                <c:pt idx="55">
                  <c:v>-0.70000000000000018</c:v>
                </c:pt>
                <c:pt idx="56">
                  <c:v>0.20000000000000018</c:v>
                </c:pt>
                <c:pt idx="57">
                  <c:v>0.20000000000000018</c:v>
                </c:pt>
                <c:pt idx="58">
                  <c:v>-9.9999999999999645E-2</c:v>
                </c:pt>
                <c:pt idx="59">
                  <c:v>9.9999999999999645E-2</c:v>
                </c:pt>
                <c:pt idx="60">
                  <c:v>-0.29999999999999982</c:v>
                </c:pt>
                <c:pt idx="61">
                  <c:v>-0.5</c:v>
                </c:pt>
                <c:pt idx="62">
                  <c:v>-0.5</c:v>
                </c:pt>
                <c:pt idx="63">
                  <c:v>-0.59999999999999964</c:v>
                </c:pt>
                <c:pt idx="64">
                  <c:v>-0.59999999999999964</c:v>
                </c:pt>
                <c:pt idx="65">
                  <c:v>-0.5</c:v>
                </c:pt>
                <c:pt idx="66">
                  <c:v>-0.59999999999999964</c:v>
                </c:pt>
                <c:pt idx="67">
                  <c:v>-0.90000000000000036</c:v>
                </c:pt>
                <c:pt idx="68">
                  <c:v>-1.0000000000000004</c:v>
                </c:pt>
                <c:pt idx="69">
                  <c:v>-0.90000000000000036</c:v>
                </c:pt>
                <c:pt idx="70">
                  <c:v>-0.60000000000000053</c:v>
                </c:pt>
                <c:pt idx="71">
                  <c:v>-0.39999999999999947</c:v>
                </c:pt>
                <c:pt idx="72">
                  <c:v>-0.10000000000000009</c:v>
                </c:pt>
                <c:pt idx="73">
                  <c:v>0</c:v>
                </c:pt>
                <c:pt idx="74">
                  <c:v>0</c:v>
                </c:pt>
                <c:pt idx="75">
                  <c:v>0.19999999999999973</c:v>
                </c:pt>
                <c:pt idx="76">
                  <c:v>-9.9999999999999645E-2</c:v>
                </c:pt>
                <c:pt idx="77">
                  <c:v>-0.19999999999999973</c:v>
                </c:pt>
                <c:pt idx="78">
                  <c:v>-0.29999999999999982</c:v>
                </c:pt>
                <c:pt idx="79">
                  <c:v>-0.5</c:v>
                </c:pt>
                <c:pt idx="80">
                  <c:v>-0.30000000000000027</c:v>
                </c:pt>
                <c:pt idx="81">
                  <c:v>-0.20000000000000018</c:v>
                </c:pt>
                <c:pt idx="82">
                  <c:v>0.10000000000000009</c:v>
                </c:pt>
                <c:pt idx="83">
                  <c:v>0.20000000000000018</c:v>
                </c:pt>
                <c:pt idx="84">
                  <c:v>0.80000000000000027</c:v>
                </c:pt>
                <c:pt idx="85">
                  <c:v>1.4</c:v>
                </c:pt>
                <c:pt idx="86">
                  <c:v>1.6</c:v>
                </c:pt>
                <c:pt idx="87">
                  <c:v>2.1999999999999997</c:v>
                </c:pt>
                <c:pt idx="88">
                  <c:v>1.7000000000000002</c:v>
                </c:pt>
                <c:pt idx="89">
                  <c:v>1.1000000000000005</c:v>
                </c:pt>
                <c:pt idx="90">
                  <c:v>0.79999999999999982</c:v>
                </c:pt>
                <c:pt idx="91">
                  <c:v>0.10000000000000053</c:v>
                </c:pt>
                <c:pt idx="92">
                  <c:v>-0.10000000000000053</c:v>
                </c:pt>
                <c:pt idx="93">
                  <c:v>-0.20000000000000018</c:v>
                </c:pt>
                <c:pt idx="94">
                  <c:v>-0.40000000000000036</c:v>
                </c:pt>
                <c:pt idx="95">
                  <c:v>-0.5</c:v>
                </c:pt>
                <c:pt idx="96">
                  <c:v>-0.89999999999999947</c:v>
                </c:pt>
                <c:pt idx="97">
                  <c:v>-0.79999999999999982</c:v>
                </c:pt>
                <c:pt idx="98">
                  <c:v>-0.79999999999999982</c:v>
                </c:pt>
                <c:pt idx="99">
                  <c:v>-0.60000000000000053</c:v>
                </c:pt>
                <c:pt idx="100">
                  <c:v>0.19999999999999929</c:v>
                </c:pt>
                <c:pt idx="101">
                  <c:v>0.29999999999999982</c:v>
                </c:pt>
                <c:pt idx="102">
                  <c:v>0.79999999999999982</c:v>
                </c:pt>
                <c:pt idx="103">
                  <c:v>1.7999999999999998</c:v>
                </c:pt>
                <c:pt idx="104">
                  <c:v>3.2000000000000011</c:v>
                </c:pt>
                <c:pt idx="105">
                  <c:v>3.7</c:v>
                </c:pt>
                <c:pt idx="106">
                  <c:v>2.9000000000000004</c:v>
                </c:pt>
                <c:pt idx="107">
                  <c:v>1.7000000000000011</c:v>
                </c:pt>
                <c:pt idx="108">
                  <c:v>-0.60000000000000053</c:v>
                </c:pt>
                <c:pt idx="109">
                  <c:v>-1.3000000000000007</c:v>
                </c:pt>
                <c:pt idx="110">
                  <c:v>-0.79999999999999982</c:v>
                </c:pt>
                <c:pt idx="111">
                  <c:v>-0.50000000000000089</c:v>
                </c:pt>
                <c:pt idx="112">
                  <c:v>-0.20000000000000018</c:v>
                </c:pt>
                <c:pt idx="113">
                  <c:v>-0.5</c:v>
                </c:pt>
                <c:pt idx="114">
                  <c:v>-0.79999999999999982</c:v>
                </c:pt>
                <c:pt idx="115">
                  <c:v>-1.0999999999999996</c:v>
                </c:pt>
                <c:pt idx="116">
                  <c:v>-1.2000000000000002</c:v>
                </c:pt>
                <c:pt idx="117">
                  <c:v>-1.0999999999999996</c:v>
                </c:pt>
                <c:pt idx="118">
                  <c:v>-0.90000000000000036</c:v>
                </c:pt>
                <c:pt idx="119">
                  <c:v>-0.79999999999999982</c:v>
                </c:pt>
                <c:pt idx="120">
                  <c:v>-0.39999999999999947</c:v>
                </c:pt>
                <c:pt idx="121">
                  <c:v>-0.29999999999999982</c:v>
                </c:pt>
                <c:pt idx="122">
                  <c:v>-9.9999999999999645E-2</c:v>
                </c:pt>
                <c:pt idx="123">
                  <c:v>9.9999999999999645E-2</c:v>
                </c:pt>
                <c:pt idx="124">
                  <c:v>0.39999999999999947</c:v>
                </c:pt>
                <c:pt idx="125">
                  <c:v>1.5999999999999996</c:v>
                </c:pt>
                <c:pt idx="126">
                  <c:v>1.7999999999999998</c:v>
                </c:pt>
                <c:pt idx="127">
                  <c:v>1.4000000000000004</c:v>
                </c:pt>
                <c:pt idx="128">
                  <c:v>1.1000000000000005</c:v>
                </c:pt>
                <c:pt idx="129">
                  <c:v>0.10000000000000053</c:v>
                </c:pt>
                <c:pt idx="130">
                  <c:v>-0.29999999999999982</c:v>
                </c:pt>
                <c:pt idx="131">
                  <c:v>0.79999999999999893</c:v>
                </c:pt>
                <c:pt idx="132">
                  <c:v>1.4000000000000004</c:v>
                </c:pt>
                <c:pt idx="133">
                  <c:v>2</c:v>
                </c:pt>
                <c:pt idx="134">
                  <c:v>2.5</c:v>
                </c:pt>
                <c:pt idx="135">
                  <c:v>2.5</c:v>
                </c:pt>
                <c:pt idx="136">
                  <c:v>1.5999999999999996</c:v>
                </c:pt>
                <c:pt idx="137">
                  <c:v>0.69999999999999929</c:v>
                </c:pt>
                <c:pt idx="138">
                  <c:v>-0.5</c:v>
                </c:pt>
                <c:pt idx="139">
                  <c:v>-2.1999999999999993</c:v>
                </c:pt>
                <c:pt idx="140">
                  <c:v>-2.5</c:v>
                </c:pt>
                <c:pt idx="141">
                  <c:v>-2.6999999999999993</c:v>
                </c:pt>
                <c:pt idx="142">
                  <c:v>-2</c:v>
                </c:pt>
                <c:pt idx="143">
                  <c:v>-1.2000000000000002</c:v>
                </c:pt>
                <c:pt idx="144">
                  <c:v>-0.70000000000000018</c:v>
                </c:pt>
                <c:pt idx="145">
                  <c:v>-0.10000000000000053</c:v>
                </c:pt>
                <c:pt idx="146">
                  <c:v>-0.20000000000000018</c:v>
                </c:pt>
                <c:pt idx="147">
                  <c:v>-0.29999999999999982</c:v>
                </c:pt>
                <c:pt idx="148">
                  <c:v>-0.20000000000000018</c:v>
                </c:pt>
                <c:pt idx="149">
                  <c:v>-9.9999999999999645E-2</c:v>
                </c:pt>
                <c:pt idx="150">
                  <c:v>-0.20000000000000018</c:v>
                </c:pt>
                <c:pt idx="151">
                  <c:v>-0.20000000000000018</c:v>
                </c:pt>
                <c:pt idx="152">
                  <c:v>-0.40000000000000036</c:v>
                </c:pt>
                <c:pt idx="153">
                  <c:v>-0.90000000000000036</c:v>
                </c:pt>
                <c:pt idx="154">
                  <c:v>-1</c:v>
                </c:pt>
                <c:pt idx="155">
                  <c:v>-1</c:v>
                </c:pt>
                <c:pt idx="156">
                  <c:v>-0.89999999999999947</c:v>
                </c:pt>
                <c:pt idx="157">
                  <c:v>-0.79999999999999982</c:v>
                </c:pt>
                <c:pt idx="158">
                  <c:v>-0.5</c:v>
                </c:pt>
                <c:pt idx="159">
                  <c:v>-0.5</c:v>
                </c:pt>
                <c:pt idx="160">
                  <c:v>-0.5</c:v>
                </c:pt>
                <c:pt idx="161">
                  <c:v>-0.29999999999999982</c:v>
                </c:pt>
                <c:pt idx="162">
                  <c:v>-0.29999999999999982</c:v>
                </c:pt>
                <c:pt idx="163">
                  <c:v>0.10000000000000053</c:v>
                </c:pt>
                <c:pt idx="164">
                  <c:v>9.9999999999999645E-2</c:v>
                </c:pt>
                <c:pt idx="165">
                  <c:v>9.9999999999999645E-2</c:v>
                </c:pt>
                <c:pt idx="166">
                  <c:v>0.5</c:v>
                </c:pt>
                <c:pt idx="167">
                  <c:v>0.69999999999999929</c:v>
                </c:pt>
                <c:pt idx="168">
                  <c:v>1.2999999999999998</c:v>
                </c:pt>
                <c:pt idx="169">
                  <c:v>1.5</c:v>
                </c:pt>
                <c:pt idx="170">
                  <c:v>1.2000000000000002</c:v>
                </c:pt>
                <c:pt idx="171">
                  <c:v>1</c:v>
                </c:pt>
                <c:pt idx="172">
                  <c:v>0.80000000000000071</c:v>
                </c:pt>
                <c:pt idx="173">
                  <c:v>0.79999999999999982</c:v>
                </c:pt>
                <c:pt idx="174">
                  <c:v>0.69999999999999929</c:v>
                </c:pt>
                <c:pt idx="175">
                  <c:v>0.30000000000000071</c:v>
                </c:pt>
                <c:pt idx="176">
                  <c:v>-0.30000000000000071</c:v>
                </c:pt>
                <c:pt idx="177">
                  <c:v>-0.5</c:v>
                </c:pt>
                <c:pt idx="178">
                  <c:v>-0.79999999999999982</c:v>
                </c:pt>
                <c:pt idx="179">
                  <c:v>-0.80000000000000071</c:v>
                </c:pt>
                <c:pt idx="180">
                  <c:v>-0.5</c:v>
                </c:pt>
                <c:pt idx="181">
                  <c:v>-0.89999999999999947</c:v>
                </c:pt>
                <c:pt idx="182">
                  <c:v>-0.79999999999999982</c:v>
                </c:pt>
                <c:pt idx="183">
                  <c:v>-1</c:v>
                </c:pt>
                <c:pt idx="184">
                  <c:v>-1.0999999999999996</c:v>
                </c:pt>
                <c:pt idx="185">
                  <c:v>-0.5</c:v>
                </c:pt>
                <c:pt idx="186">
                  <c:v>-0.29999999999999982</c:v>
                </c:pt>
                <c:pt idx="187">
                  <c:v>0</c:v>
                </c:pt>
                <c:pt idx="188">
                  <c:v>0</c:v>
                </c:pt>
                <c:pt idx="189">
                  <c:v>-0.20000000000000018</c:v>
                </c:pt>
                <c:pt idx="190">
                  <c:v>-0.40000000000000036</c:v>
                </c:pt>
                <c:pt idx="191">
                  <c:v>-0.29999999999999982</c:v>
                </c:pt>
                <c:pt idx="192">
                  <c:v>-0.29999999999999982</c:v>
                </c:pt>
                <c:pt idx="193">
                  <c:v>-0.5</c:v>
                </c:pt>
                <c:pt idx="194">
                  <c:v>-0.39999999999999947</c:v>
                </c:pt>
                <c:pt idx="195">
                  <c:v>-0.59999999999999964</c:v>
                </c:pt>
                <c:pt idx="196">
                  <c:v>-0.60000000000000053</c:v>
                </c:pt>
                <c:pt idx="197">
                  <c:v>-0.59999999999999964</c:v>
                </c:pt>
                <c:pt idx="198">
                  <c:v>-0.40000000000000036</c:v>
                </c:pt>
                <c:pt idx="199">
                  <c:v>-0.29999999999999982</c:v>
                </c:pt>
                <c:pt idx="200">
                  <c:v>-0.29999999999999982</c:v>
                </c:pt>
                <c:pt idx="201">
                  <c:v>-0.10000000000000053</c:v>
                </c:pt>
                <c:pt idx="202">
                  <c:v>-0.29999999999999982</c:v>
                </c:pt>
                <c:pt idx="203">
                  <c:v>-0.30000000000000071</c:v>
                </c:pt>
                <c:pt idx="204">
                  <c:v>-0.29999999999999982</c:v>
                </c:pt>
                <c:pt idx="205">
                  <c:v>-0.39999999999999991</c:v>
                </c:pt>
                <c:pt idx="206">
                  <c:v>-0.20000000000000018</c:v>
                </c:pt>
                <c:pt idx="207">
                  <c:v>-0.19999999999999973</c:v>
                </c:pt>
                <c:pt idx="208">
                  <c:v>0.20000000000000018</c:v>
                </c:pt>
                <c:pt idx="209">
                  <c:v>0.50000000000000044</c:v>
                </c:pt>
                <c:pt idx="210">
                  <c:v>0.79999999999999982</c:v>
                </c:pt>
                <c:pt idx="211">
                  <c:v>1.6</c:v>
                </c:pt>
                <c:pt idx="212">
                  <c:v>1.5</c:v>
                </c:pt>
                <c:pt idx="213">
                  <c:v>1.3999999999999995</c:v>
                </c:pt>
                <c:pt idx="214">
                  <c:v>0.90000000000000036</c:v>
                </c:pt>
                <c:pt idx="215">
                  <c:v>0.40000000000000036</c:v>
                </c:pt>
                <c:pt idx="216">
                  <c:v>0.20000000000000018</c:v>
                </c:pt>
                <c:pt idx="217">
                  <c:v>0.29999999999999982</c:v>
                </c:pt>
                <c:pt idx="218">
                  <c:v>0.39999999999999947</c:v>
                </c:pt>
                <c:pt idx="219">
                  <c:v>-0.10000000000000053</c:v>
                </c:pt>
                <c:pt idx="220">
                  <c:v>-0.20000000000000018</c:v>
                </c:pt>
                <c:pt idx="221">
                  <c:v>-0.5</c:v>
                </c:pt>
                <c:pt idx="222">
                  <c:v>-0.69999999999999929</c:v>
                </c:pt>
                <c:pt idx="223">
                  <c:v>-0.39999999999999947</c:v>
                </c:pt>
                <c:pt idx="224">
                  <c:v>-0.40000000000000036</c:v>
                </c:pt>
                <c:pt idx="225">
                  <c:v>-0.5</c:v>
                </c:pt>
                <c:pt idx="226">
                  <c:v>-0.40000000000000036</c:v>
                </c:pt>
                <c:pt idx="227">
                  <c:v>-0.40000000000000036</c:v>
                </c:pt>
                <c:pt idx="228">
                  <c:v>-0.59999999999999964</c:v>
                </c:pt>
                <c:pt idx="229">
                  <c:v>-0.5</c:v>
                </c:pt>
                <c:pt idx="230">
                  <c:v>-0.40000000000000036</c:v>
                </c:pt>
                <c:pt idx="231">
                  <c:v>-0.59999999999999964</c:v>
                </c:pt>
                <c:pt idx="232">
                  <c:v>-0.20000000000000018</c:v>
                </c:pt>
                <c:pt idx="233">
                  <c:v>-9.9999999999999645E-2</c:v>
                </c:pt>
                <c:pt idx="234">
                  <c:v>0.10000000000000053</c:v>
                </c:pt>
                <c:pt idx="235">
                  <c:v>0.39999999999999947</c:v>
                </c:pt>
                <c:pt idx="236">
                  <c:v>0.5</c:v>
                </c:pt>
                <c:pt idx="237">
                  <c:v>0.79999999999999982</c:v>
                </c:pt>
                <c:pt idx="238">
                  <c:v>1.2999999999999998</c:v>
                </c:pt>
                <c:pt idx="239">
                  <c:v>2.1000000000000005</c:v>
                </c:pt>
                <c:pt idx="240">
                  <c:v>3.3000000000000007</c:v>
                </c:pt>
                <c:pt idx="241">
                  <c:v>4.0000000000000009</c:v>
                </c:pt>
                <c:pt idx="242">
                  <c:v>3.5999999999999996</c:v>
                </c:pt>
                <c:pt idx="243">
                  <c:v>3</c:v>
                </c:pt>
                <c:pt idx="244">
                  <c:v>1.5</c:v>
                </c:pt>
                <c:pt idx="245">
                  <c:v>0.29999999999999893</c:v>
                </c:pt>
                <c:pt idx="246">
                  <c:v>-9.9999999999999645E-2</c:v>
                </c:pt>
                <c:pt idx="247">
                  <c:v>-0.40000000000000036</c:v>
                </c:pt>
                <c:pt idx="248">
                  <c:v>-0.80000000000000071</c:v>
                </c:pt>
                <c:pt idx="249">
                  <c:v>-0.5</c:v>
                </c:pt>
                <c:pt idx="250">
                  <c:v>-0.5</c:v>
                </c:pt>
                <c:pt idx="251">
                  <c:v>-0.90000000000000036</c:v>
                </c:pt>
                <c:pt idx="252">
                  <c:v>-0.69999999999999929</c:v>
                </c:pt>
                <c:pt idx="253">
                  <c:v>-0.90000000000000036</c:v>
                </c:pt>
                <c:pt idx="254">
                  <c:v>-1</c:v>
                </c:pt>
                <c:pt idx="255">
                  <c:v>-0.79999999999999982</c:v>
                </c:pt>
                <c:pt idx="256">
                  <c:v>-0.60000000000000053</c:v>
                </c:pt>
                <c:pt idx="257">
                  <c:v>-0.69999999999999929</c:v>
                </c:pt>
                <c:pt idx="258">
                  <c:v>-0.79999999999999982</c:v>
                </c:pt>
                <c:pt idx="259">
                  <c:v>-0.89999999999999947</c:v>
                </c:pt>
                <c:pt idx="260">
                  <c:v>-1</c:v>
                </c:pt>
                <c:pt idx="261">
                  <c:v>-1.2999999999999998</c:v>
                </c:pt>
                <c:pt idx="262">
                  <c:v>-1.1000000000000005</c:v>
                </c:pt>
                <c:pt idx="263">
                  <c:v>-1.2000000000000002</c:v>
                </c:pt>
                <c:pt idx="264">
                  <c:v>-1.2000000000000002</c:v>
                </c:pt>
                <c:pt idx="265">
                  <c:v>-0.79999999999999982</c:v>
                </c:pt>
                <c:pt idx="266">
                  <c:v>-1</c:v>
                </c:pt>
                <c:pt idx="267">
                  <c:v>-0.70000000000000018</c:v>
                </c:pt>
                <c:pt idx="268">
                  <c:v>-0.59999999999999964</c:v>
                </c:pt>
                <c:pt idx="269">
                  <c:v>-0.5</c:v>
                </c:pt>
                <c:pt idx="270">
                  <c:v>-0.19999999999999929</c:v>
                </c:pt>
                <c:pt idx="271">
                  <c:v>-0.20000000000000018</c:v>
                </c:pt>
                <c:pt idx="272">
                  <c:v>-0.30000000000000071</c:v>
                </c:pt>
                <c:pt idx="273">
                  <c:v>-0.5</c:v>
                </c:pt>
                <c:pt idx="274">
                  <c:v>-0.60000000000000053</c:v>
                </c:pt>
                <c:pt idx="275">
                  <c:v>-0.59999999999999964</c:v>
                </c:pt>
                <c:pt idx="276">
                  <c:v>-0.59999999999999964</c:v>
                </c:pt>
                <c:pt idx="277">
                  <c:v>-0.50000000000000044</c:v>
                </c:pt>
                <c:pt idx="278">
                  <c:v>-0.5</c:v>
                </c:pt>
                <c:pt idx="279">
                  <c:v>-0.40000000000000036</c:v>
                </c:pt>
                <c:pt idx="280">
                  <c:v>-0.10000000000000009</c:v>
                </c:pt>
                <c:pt idx="281">
                  <c:v>-0.29999999999999982</c:v>
                </c:pt>
                <c:pt idx="282">
                  <c:v>-0.19999999999999973</c:v>
                </c:pt>
                <c:pt idx="283">
                  <c:v>-0.19999999999999973</c:v>
                </c:pt>
                <c:pt idx="284">
                  <c:v>-0.10000000000000009</c:v>
                </c:pt>
                <c:pt idx="285">
                  <c:v>9.4</c:v>
                </c:pt>
                <c:pt idx="286">
                  <c:v>5.2000000000000011</c:v>
                </c:pt>
                <c:pt idx="287">
                  <c:v>3.1999999999999997</c:v>
                </c:pt>
                <c:pt idx="288">
                  <c:v>2.4000000000000004</c:v>
                </c:pt>
                <c:pt idx="289">
                  <c:v>-7.1</c:v>
                </c:pt>
                <c:pt idx="290">
                  <c:v>-3.7000000000000011</c:v>
                </c:pt>
                <c:pt idx="291">
                  <c:v>-2.5999999999999996</c:v>
                </c:pt>
                <c:pt idx="292">
                  <c:v>-2.4000000000000004</c:v>
                </c:pt>
                <c:pt idx="293">
                  <c:v>-2.3000000000000003</c:v>
                </c:pt>
                <c:pt idx="294">
                  <c:v>-1.4999999999999996</c:v>
                </c:pt>
                <c:pt idx="295">
                  <c:v>-0.60000000000000009</c:v>
                </c:pt>
                <c:pt idx="296">
                  <c:v>-0.29999999999999982</c:v>
                </c:pt>
                <c:pt idx="297">
                  <c:v>0</c:v>
                </c:pt>
              </c:numCache>
            </c:numRef>
          </c:xVal>
          <c:yVal>
            <c:numRef>
              <c:f>USA!$F$8:$F$305</c:f>
              <c:numCache>
                <c:formatCode>General</c:formatCode>
                <c:ptCount val="298"/>
                <c:pt idx="0">
                  <c:v>0.94321425988153074</c:v>
                </c:pt>
                <c:pt idx="1">
                  <c:v>-1.0349235073725427</c:v>
                </c:pt>
                <c:pt idx="2">
                  <c:v>-0.5828532996763891</c:v>
                </c:pt>
                <c:pt idx="3">
                  <c:v>-1.5273316105121282</c:v>
                </c:pt>
                <c:pt idx="4">
                  <c:v>3.7728563296203443</c:v>
                </c:pt>
                <c:pt idx="5">
                  <c:v>7.3033578207718275</c:v>
                </c:pt>
                <c:pt idx="6">
                  <c:v>10.31016190305496</c:v>
                </c:pt>
                <c:pt idx="7">
                  <c:v>13.372393849076269</c:v>
                </c:pt>
                <c:pt idx="8">
                  <c:v>10.564876919352262</c:v>
                </c:pt>
                <c:pt idx="9">
                  <c:v>9.1499212882422132</c:v>
                </c:pt>
                <c:pt idx="10">
                  <c:v>7.2529983549219246</c:v>
                </c:pt>
                <c:pt idx="11">
                  <c:v>5.4681632720046114</c:v>
                </c:pt>
                <c:pt idx="12">
                  <c:v>5.1653317100795793</c:v>
                </c:pt>
                <c:pt idx="13">
                  <c:v>3.5962738991806464</c:v>
                </c:pt>
                <c:pt idx="14">
                  <c:v>2.2373637292217197</c:v>
                </c:pt>
                <c:pt idx="15">
                  <c:v>5.3640841803882289</c:v>
                </c:pt>
                <c:pt idx="16">
                  <c:v>6.1898771020332477</c:v>
                </c:pt>
                <c:pt idx="17">
                  <c:v>6.7819884409978659</c:v>
                </c:pt>
                <c:pt idx="18">
                  <c:v>5.4209943138175731</c:v>
                </c:pt>
                <c:pt idx="19">
                  <c:v>0.52406150479211711</c:v>
                </c:pt>
                <c:pt idx="20">
                  <c:v>-1.7819250203068182</c:v>
                </c:pt>
                <c:pt idx="21">
                  <c:v>-2.4287768660382403</c:v>
                </c:pt>
                <c:pt idx="22">
                  <c:v>-0.76833110271686822</c:v>
                </c:pt>
                <c:pt idx="23">
                  <c:v>2.7286194249775741</c:v>
                </c:pt>
                <c:pt idx="24">
                  <c:v>6.1701987071522746</c:v>
                </c:pt>
                <c:pt idx="25">
                  <c:v>7.7802412311883673</c:v>
                </c:pt>
                <c:pt idx="26">
                  <c:v>8.0159153919378667</c:v>
                </c:pt>
                <c:pt idx="27">
                  <c:v>6.5790172606587038</c:v>
                </c:pt>
                <c:pt idx="28">
                  <c:v>3.2169536928957188</c:v>
                </c:pt>
                <c:pt idx="29">
                  <c:v>2.4034580818330209</c:v>
                </c:pt>
                <c:pt idx="30">
                  <c:v>0.94797194427294063</c:v>
                </c:pt>
                <c:pt idx="31">
                  <c:v>1.9968256280694208</c:v>
                </c:pt>
                <c:pt idx="32">
                  <c:v>3.0497555743857596</c:v>
                </c:pt>
                <c:pt idx="33">
                  <c:v>1.9809816095332389</c:v>
                </c:pt>
                <c:pt idx="34">
                  <c:v>3.0727752848411116</c:v>
                </c:pt>
                <c:pt idx="35">
                  <c:v>0.35469856573229208</c:v>
                </c:pt>
                <c:pt idx="36">
                  <c:v>-2.8722901975747894</c:v>
                </c:pt>
                <c:pt idx="37">
                  <c:v>-2.0195447867571992</c:v>
                </c:pt>
                <c:pt idx="38">
                  <c:v>-0.72595606455331252</c:v>
                </c:pt>
                <c:pt idx="39">
                  <c:v>2.6573288629399228</c:v>
                </c:pt>
                <c:pt idx="40">
                  <c:v>7.4151062381678123</c:v>
                </c:pt>
                <c:pt idx="41">
                  <c:v>9.1188339322506131</c:v>
                </c:pt>
                <c:pt idx="42">
                  <c:v>6.7262228506069111</c:v>
                </c:pt>
                <c:pt idx="43">
                  <c:v>4.5849356284767051</c:v>
                </c:pt>
                <c:pt idx="44">
                  <c:v>4.9237961904210703</c:v>
                </c:pt>
                <c:pt idx="45">
                  <c:v>2.0590973393856515</c:v>
                </c:pt>
                <c:pt idx="46">
                  <c:v>2.4876554529560391</c:v>
                </c:pt>
                <c:pt idx="47">
                  <c:v>0.88510136541550821</c:v>
                </c:pt>
                <c:pt idx="48">
                  <c:v>-0.66752322385456031</c:v>
                </c:pt>
                <c:pt idx="49">
                  <c:v>1.5657846818091237</c:v>
                </c:pt>
                <c:pt idx="50">
                  <c:v>3.0115335873595495</c:v>
                </c:pt>
                <c:pt idx="51">
                  <c:v>6.3974989899944656</c:v>
                </c:pt>
                <c:pt idx="52">
                  <c:v>7.5691608588365877</c:v>
                </c:pt>
                <c:pt idx="53">
                  <c:v>6.730272632782075</c:v>
                </c:pt>
                <c:pt idx="54">
                  <c:v>6.0068727611334305</c:v>
                </c:pt>
                <c:pt idx="55">
                  <c:v>4.3098468185995165</c:v>
                </c:pt>
                <c:pt idx="56">
                  <c:v>3.6011098022509458</c:v>
                </c:pt>
                <c:pt idx="57">
                  <c:v>3.824586006509767</c:v>
                </c:pt>
                <c:pt idx="58">
                  <c:v>4.8186974181353648</c:v>
                </c:pt>
                <c:pt idx="59">
                  <c:v>5.1598098468071951</c:v>
                </c:pt>
                <c:pt idx="60">
                  <c:v>6.2173396461059793</c:v>
                </c:pt>
                <c:pt idx="61">
                  <c:v>6.1823135983265054</c:v>
                </c:pt>
                <c:pt idx="62">
                  <c:v>5.5212854659391519</c:v>
                </c:pt>
                <c:pt idx="63">
                  <c:v>5.157812790498717</c:v>
                </c:pt>
                <c:pt idx="64">
                  <c:v>5.4783000000241833</c:v>
                </c:pt>
                <c:pt idx="65">
                  <c:v>5.6602749084340376</c:v>
                </c:pt>
                <c:pt idx="66">
                  <c:v>6.3474848077612389</c:v>
                </c:pt>
                <c:pt idx="67">
                  <c:v>8.4622706587343508</c:v>
                </c:pt>
                <c:pt idx="68">
                  <c:v>8.477019498128314</c:v>
                </c:pt>
                <c:pt idx="69">
                  <c:v>7.4893400268267962</c:v>
                </c:pt>
                <c:pt idx="70">
                  <c:v>6.0421085314855016</c:v>
                </c:pt>
                <c:pt idx="71">
                  <c:v>4.5044028974827954</c:v>
                </c:pt>
                <c:pt idx="72">
                  <c:v>2.9250692324078731</c:v>
                </c:pt>
                <c:pt idx="73">
                  <c:v>2.6377377135773372</c:v>
                </c:pt>
                <c:pt idx="74">
                  <c:v>2.7387436004856935</c:v>
                </c:pt>
                <c:pt idx="75">
                  <c:v>2.6709272243796267</c:v>
                </c:pt>
                <c:pt idx="76">
                  <c:v>3.8448152772550426</c:v>
                </c:pt>
                <c:pt idx="77">
                  <c:v>5.514676233925897</c:v>
                </c:pt>
                <c:pt idx="78">
                  <c:v>5.3353544503060624</c:v>
                </c:pt>
                <c:pt idx="79">
                  <c:v>4.9578561546840705</c:v>
                </c:pt>
                <c:pt idx="80">
                  <c:v>4.4694341314861052</c:v>
                </c:pt>
                <c:pt idx="81">
                  <c:v>3.0647800198870589</c:v>
                </c:pt>
                <c:pt idx="82">
                  <c:v>2.947610114439625</c:v>
                </c:pt>
                <c:pt idx="83">
                  <c:v>2.0442073487201062</c:v>
                </c:pt>
                <c:pt idx="84">
                  <c:v>0.32279146195290931</c:v>
                </c:pt>
                <c:pt idx="85">
                  <c:v>0.1611246078731865</c:v>
                </c:pt>
                <c:pt idx="86">
                  <c:v>0.42134368087578533</c:v>
                </c:pt>
                <c:pt idx="87">
                  <c:v>-0.16735247777361906</c:v>
                </c:pt>
                <c:pt idx="88">
                  <c:v>2.6971587646198891</c:v>
                </c:pt>
                <c:pt idx="89">
                  <c:v>3.1064413232145816</c:v>
                </c:pt>
                <c:pt idx="90">
                  <c:v>3.0052769448712491</c:v>
                </c:pt>
                <c:pt idx="91">
                  <c:v>4.3655531889520871</c:v>
                </c:pt>
                <c:pt idx="92">
                  <c:v>3.4725060662768703</c:v>
                </c:pt>
                <c:pt idx="93">
                  <c:v>5.2513777030358977</c:v>
                </c:pt>
                <c:pt idx="94">
                  <c:v>5.3783640372941921</c:v>
                </c:pt>
                <c:pt idx="95">
                  <c:v>6.8918060860974961</c:v>
                </c:pt>
                <c:pt idx="96">
                  <c:v>7.5611847995499026</c:v>
                </c:pt>
                <c:pt idx="97">
                  <c:v>6.3195537864097817</c:v>
                </c:pt>
                <c:pt idx="98">
                  <c:v>4.7713493752379765</c:v>
                </c:pt>
                <c:pt idx="99">
                  <c:v>4.0240552618136638</c:v>
                </c:pt>
                <c:pt idx="100">
                  <c:v>0.63899841281997993</c:v>
                </c:pt>
                <c:pt idx="101">
                  <c:v>-0.20826169490241186</c:v>
                </c:pt>
                <c:pt idx="102">
                  <c:v>-0.62903983240487626</c:v>
                </c:pt>
                <c:pt idx="103">
                  <c:v>-1.9457634317057715</c:v>
                </c:pt>
                <c:pt idx="104">
                  <c:v>-2.2997714710448536</c:v>
                </c:pt>
                <c:pt idx="105">
                  <c:v>-1.8348424207727088</c:v>
                </c:pt>
                <c:pt idx="106">
                  <c:v>0.79861538974868029</c:v>
                </c:pt>
                <c:pt idx="107">
                  <c:v>2.5547951202428143</c:v>
                </c:pt>
                <c:pt idx="108">
                  <c:v>6.1543032733566427</c:v>
                </c:pt>
                <c:pt idx="109">
                  <c:v>6.1739846423350953</c:v>
                </c:pt>
                <c:pt idx="110">
                  <c:v>4.9582569007293298</c:v>
                </c:pt>
                <c:pt idx="111">
                  <c:v>4.3115159923227786</c:v>
                </c:pt>
                <c:pt idx="112">
                  <c:v>3.2268394403294653</c:v>
                </c:pt>
                <c:pt idx="113">
                  <c:v>4.4653042962939926</c:v>
                </c:pt>
                <c:pt idx="114">
                  <c:v>5.7699931068347032</c:v>
                </c:pt>
                <c:pt idx="115">
                  <c:v>5.0132712216701014</c:v>
                </c:pt>
                <c:pt idx="116">
                  <c:v>4.1141118093148465</c:v>
                </c:pt>
                <c:pt idx="117">
                  <c:v>6.0779332255961549</c:v>
                </c:pt>
                <c:pt idx="118">
                  <c:v>5.2470330832419476</c:v>
                </c:pt>
                <c:pt idx="119">
                  <c:v>6.6595597196111633</c:v>
                </c:pt>
                <c:pt idx="120">
                  <c:v>6.5104483936753388</c:v>
                </c:pt>
                <c:pt idx="121">
                  <c:v>2.6566953584967523</c:v>
                </c:pt>
                <c:pt idx="122">
                  <c:v>2.3894534507073351</c:v>
                </c:pt>
                <c:pt idx="123">
                  <c:v>1.284088156938723</c:v>
                </c:pt>
                <c:pt idx="124">
                  <c:v>1.420553641544986</c:v>
                </c:pt>
                <c:pt idx="125">
                  <c:v>-0.77506874396774394</c:v>
                </c:pt>
                <c:pt idx="126">
                  <c:v>-1.623745716089553</c:v>
                </c:pt>
                <c:pt idx="127">
                  <c:v>-3.9051531488198954E-2</c:v>
                </c:pt>
                <c:pt idx="128">
                  <c:v>1.6000011986558205</c:v>
                </c:pt>
                <c:pt idx="129">
                  <c:v>2.9686706612209957</c:v>
                </c:pt>
                <c:pt idx="130">
                  <c:v>4.325718700878034</c:v>
                </c:pt>
                <c:pt idx="131">
                  <c:v>1.2998250196119887</c:v>
                </c:pt>
                <c:pt idx="132">
                  <c:v>-2.190515056799669</c:v>
                </c:pt>
                <c:pt idx="133">
                  <c:v>-1.0107452377141501</c:v>
                </c:pt>
                <c:pt idx="134">
                  <c:v>-2.5560417516138023</c:v>
                </c:pt>
                <c:pt idx="135">
                  <c:v>-1.4431837563933958</c:v>
                </c:pt>
                <c:pt idx="136">
                  <c:v>1.4314731652409485</c:v>
                </c:pt>
                <c:pt idx="137">
                  <c:v>3.2684796870258381</c:v>
                </c:pt>
                <c:pt idx="138">
                  <c:v>5.7369670791092009</c:v>
                </c:pt>
                <c:pt idx="139">
                  <c:v>7.8996639702226812</c:v>
                </c:pt>
                <c:pt idx="140">
                  <c:v>8.5780451147327685</c:v>
                </c:pt>
                <c:pt idx="141">
                  <c:v>7.9965319214381436</c:v>
                </c:pt>
                <c:pt idx="142">
                  <c:v>6.9007322261639192</c:v>
                </c:pt>
                <c:pt idx="143">
                  <c:v>5.5756437739649112</c:v>
                </c:pt>
                <c:pt idx="144">
                  <c:v>4.5548222635726665</c:v>
                </c:pt>
                <c:pt idx="145">
                  <c:v>3.6839877313373348</c:v>
                </c:pt>
                <c:pt idx="146">
                  <c:v>4.2624234092480062</c:v>
                </c:pt>
                <c:pt idx="147">
                  <c:v>4.182460058948112</c:v>
                </c:pt>
                <c:pt idx="148">
                  <c:v>4.1461071657290738</c:v>
                </c:pt>
                <c:pt idx="149">
                  <c:v>3.7020045459549511</c:v>
                </c:pt>
                <c:pt idx="150">
                  <c:v>3.1191787285773875</c:v>
                </c:pt>
                <c:pt idx="151">
                  <c:v>2.9072396676214085</c:v>
                </c:pt>
                <c:pt idx="152">
                  <c:v>2.7115848244058993</c:v>
                </c:pt>
                <c:pt idx="153">
                  <c:v>3.3536006728774881</c:v>
                </c:pt>
                <c:pt idx="154">
                  <c:v>3.2619859723208355</c:v>
                </c:pt>
                <c:pt idx="155">
                  <c:v>4.474555651430423</c:v>
                </c:pt>
                <c:pt idx="156">
                  <c:v>4.2412578965448366</c:v>
                </c:pt>
                <c:pt idx="157">
                  <c:v>4.4844932257771752</c:v>
                </c:pt>
                <c:pt idx="158">
                  <c:v>4.1932001051296242</c:v>
                </c:pt>
                <c:pt idx="159">
                  <c:v>3.7993388367320691</c:v>
                </c:pt>
                <c:pt idx="160">
                  <c:v>4.3151632099998505</c:v>
                </c:pt>
                <c:pt idx="161">
                  <c:v>3.7479108262349126</c:v>
                </c:pt>
                <c:pt idx="162">
                  <c:v>3.9075419072247097</c:v>
                </c:pt>
                <c:pt idx="163">
                  <c:v>2.743211930028755</c:v>
                </c:pt>
                <c:pt idx="164">
                  <c:v>2.821006526483294</c:v>
                </c:pt>
                <c:pt idx="165">
                  <c:v>2.4127049641931242</c:v>
                </c:pt>
                <c:pt idx="166">
                  <c:v>1.7273622503686914</c:v>
                </c:pt>
                <c:pt idx="167">
                  <c:v>0.60306273403933908</c:v>
                </c:pt>
                <c:pt idx="168">
                  <c:v>-0.95019739462584019</c:v>
                </c:pt>
                <c:pt idx="169">
                  <c:v>-0.53893079581170955</c:v>
                </c:pt>
                <c:pt idx="170">
                  <c:v>-0.10280887034219699</c:v>
                </c:pt>
                <c:pt idx="171">
                  <c:v>1.1664011655910578</c:v>
                </c:pt>
                <c:pt idx="172">
                  <c:v>2.858936912248855</c:v>
                </c:pt>
                <c:pt idx="173">
                  <c:v>3.1698358145113792</c:v>
                </c:pt>
                <c:pt idx="174">
                  <c:v>3.6653854414522735</c:v>
                </c:pt>
                <c:pt idx="175">
                  <c:v>4.3826453889932671</c:v>
                </c:pt>
                <c:pt idx="176">
                  <c:v>3.3199058070509935</c:v>
                </c:pt>
                <c:pt idx="177">
                  <c:v>2.8066682071459459</c:v>
                </c:pt>
                <c:pt idx="178">
                  <c:v>2.2865117406066116</c:v>
                </c:pt>
                <c:pt idx="179">
                  <c:v>2.6077107599381977</c:v>
                </c:pt>
                <c:pt idx="180">
                  <c:v>3.4307069360431708</c:v>
                </c:pt>
                <c:pt idx="181">
                  <c:v>4.2256106898322709</c:v>
                </c:pt>
                <c:pt idx="182">
                  <c:v>4.3370482549361489</c:v>
                </c:pt>
                <c:pt idx="183">
                  <c:v>4.1161670214298951</c:v>
                </c:pt>
                <c:pt idx="184">
                  <c:v>3.4814056272920002</c:v>
                </c:pt>
                <c:pt idx="185">
                  <c:v>2.4023751008017014</c:v>
                </c:pt>
                <c:pt idx="186">
                  <c:v>2.6733258155179795</c:v>
                </c:pt>
                <c:pt idx="187">
                  <c:v>2.1997916299495213</c:v>
                </c:pt>
                <c:pt idx="188">
                  <c:v>2.6013098466592277</c:v>
                </c:pt>
                <c:pt idx="189">
                  <c:v>4.0023794842237281</c:v>
                </c:pt>
                <c:pt idx="190">
                  <c:v>4.0501348871777365</c:v>
                </c:pt>
                <c:pt idx="191">
                  <c:v>4.421452442981133</c:v>
                </c:pt>
                <c:pt idx="192">
                  <c:v>4.3140689443069924</c:v>
                </c:pt>
                <c:pt idx="193">
                  <c:v>4.3112717159518699</c:v>
                </c:pt>
                <c:pt idx="194">
                  <c:v>4.6747024923403657</c:v>
                </c:pt>
                <c:pt idx="195">
                  <c:v>4.483552816031211</c:v>
                </c:pt>
                <c:pt idx="196">
                  <c:v>4.8555268833108567</c:v>
                </c:pt>
                <c:pt idx="197">
                  <c:v>4.0927900863352296</c:v>
                </c:pt>
                <c:pt idx="198">
                  <c:v>4.1034527275657817</c:v>
                </c:pt>
                <c:pt idx="199">
                  <c:v>4.8831265685257641</c:v>
                </c:pt>
                <c:pt idx="200">
                  <c:v>4.8163367927339884</c:v>
                </c:pt>
                <c:pt idx="201">
                  <c:v>4.721885912228041</c:v>
                </c:pt>
                <c:pt idx="202">
                  <c:v>4.7911182467322844</c:v>
                </c:pt>
                <c:pt idx="203">
                  <c:v>4.8235742707329665</c:v>
                </c:pt>
                <c:pt idx="204">
                  <c:v>4.2247448612330318</c:v>
                </c:pt>
                <c:pt idx="205">
                  <c:v>5.2444568111355006</c:v>
                </c:pt>
                <c:pt idx="206">
                  <c:v>3.9731723525519014</c:v>
                </c:pt>
                <c:pt idx="207">
                  <c:v>2.9055943095086967</c:v>
                </c:pt>
                <c:pt idx="208">
                  <c:v>2.1975051856706784</c:v>
                </c:pt>
                <c:pt idx="209">
                  <c:v>0.99629832704311028</c:v>
                </c:pt>
                <c:pt idx="210">
                  <c:v>0.48923629256110157</c:v>
                </c:pt>
                <c:pt idx="211">
                  <c:v>0.16731829373148877</c:v>
                </c:pt>
                <c:pt idx="212">
                  <c:v>1.3372586567694578</c:v>
                </c:pt>
                <c:pt idx="213">
                  <c:v>1.3253787532159889</c:v>
                </c:pt>
                <c:pt idx="214">
                  <c:v>2.1465169830615416</c:v>
                </c:pt>
                <c:pt idx="215">
                  <c:v>1.9925248221954739</c:v>
                </c:pt>
                <c:pt idx="216">
                  <c:v>1.6792570124718242</c:v>
                </c:pt>
                <c:pt idx="217">
                  <c:v>1.9550651524723905</c:v>
                </c:pt>
                <c:pt idx="218">
                  <c:v>3.2311353875128956</c:v>
                </c:pt>
                <c:pt idx="219">
                  <c:v>4.3004406510574578</c:v>
                </c:pt>
                <c:pt idx="220">
                  <c:v>4.3419520859967031</c:v>
                </c:pt>
                <c:pt idx="221">
                  <c:v>4.2274912170168877</c:v>
                </c:pt>
                <c:pt idx="222">
                  <c:v>3.4948603562317659</c:v>
                </c:pt>
                <c:pt idx="223">
                  <c:v>3.3511049439547858</c:v>
                </c:pt>
                <c:pt idx="224">
                  <c:v>3.9088432572524257</c:v>
                </c:pt>
                <c:pt idx="225">
                  <c:v>3.6177355801611855</c:v>
                </c:pt>
                <c:pt idx="226">
                  <c:v>3.4485988471707918</c:v>
                </c:pt>
                <c:pt idx="227">
                  <c:v>2.9727366937913002</c:v>
                </c:pt>
                <c:pt idx="228">
                  <c:v>3.2131067957182013</c:v>
                </c:pt>
                <c:pt idx="229">
                  <c:v>2.9729038556202125</c:v>
                </c:pt>
                <c:pt idx="230">
                  <c:v>2.325277937424497</c:v>
                </c:pt>
                <c:pt idx="231">
                  <c:v>2.6345603763438197</c:v>
                </c:pt>
                <c:pt idx="232">
                  <c:v>1.5767249700146868</c:v>
                </c:pt>
                <c:pt idx="233">
                  <c:v>1.9343747200181172</c:v>
                </c:pt>
                <c:pt idx="234">
                  <c:v>2.3680360773066234</c:v>
                </c:pt>
                <c:pt idx="235">
                  <c:v>2.1333646824578612</c:v>
                </c:pt>
                <c:pt idx="236">
                  <c:v>1.3924712055185307</c:v>
                </c:pt>
                <c:pt idx="237">
                  <c:v>1.3760107660276244</c:v>
                </c:pt>
                <c:pt idx="238">
                  <c:v>0.26596727212868654</c:v>
                </c:pt>
                <c:pt idx="239">
                  <c:v>-2.5411536884212604</c:v>
                </c:pt>
                <c:pt idx="240">
                  <c:v>-3.2342272930783178</c:v>
                </c:pt>
                <c:pt idx="241">
                  <c:v>-3.9788374053187248</c:v>
                </c:pt>
                <c:pt idx="242">
                  <c:v>-3.1328157006863644</c:v>
                </c:pt>
                <c:pt idx="243">
                  <c:v>0.10557252348297741</c:v>
                </c:pt>
                <c:pt idx="244">
                  <c:v>1.7452658449103264</c:v>
                </c:pt>
                <c:pt idx="245">
                  <c:v>2.9135950291180102</c:v>
                </c:pt>
                <c:pt idx="246">
                  <c:v>3.344209253779229</c:v>
                </c:pt>
                <c:pt idx="247">
                  <c:v>2.7759609093124693</c:v>
                </c:pt>
                <c:pt idx="248">
                  <c:v>2.0377971996133448</c:v>
                </c:pt>
                <c:pt idx="249">
                  <c:v>1.7437088645501975</c:v>
                </c:pt>
                <c:pt idx="250">
                  <c:v>0.94265346456723353</c:v>
                </c:pt>
                <c:pt idx="251">
                  <c:v>1.543075871606514</c:v>
                </c:pt>
                <c:pt idx="252">
                  <c:v>2.6380693108862374</c:v>
                </c:pt>
                <c:pt idx="253">
                  <c:v>2.4033358391379211</c:v>
                </c:pt>
                <c:pt idx="254">
                  <c:v>2.5737123144880414</c:v>
                </c:pt>
                <c:pt idx="255">
                  <c:v>1.5518520073324771</c:v>
                </c:pt>
                <c:pt idx="256">
                  <c:v>1.7008684857094281</c:v>
                </c:pt>
                <c:pt idx="257">
                  <c:v>1.5199382041070075</c:v>
                </c:pt>
                <c:pt idx="258">
                  <c:v>2.2370224932955152</c:v>
                </c:pt>
                <c:pt idx="259">
                  <c:v>3.0091449601746367</c:v>
                </c:pt>
                <c:pt idx="260">
                  <c:v>1.6508175559380112</c:v>
                </c:pt>
                <c:pt idx="261">
                  <c:v>2.6891521587272926</c:v>
                </c:pt>
                <c:pt idx="262">
                  <c:v>3.059782928201682</c:v>
                </c:pt>
                <c:pt idx="263">
                  <c:v>2.6858351011456394</c:v>
                </c:pt>
                <c:pt idx="264">
                  <c:v>3.9692994988184793</c:v>
                </c:pt>
                <c:pt idx="265">
                  <c:v>3.2790878609270546</c:v>
                </c:pt>
                <c:pt idx="266">
                  <c:v>2.4473213664345517</c:v>
                </c:pt>
                <c:pt idx="267">
                  <c:v>2.1198613126648169</c:v>
                </c:pt>
                <c:pt idx="268">
                  <c:v>1.7950168913805964</c:v>
                </c:pt>
                <c:pt idx="269">
                  <c:v>1.4932508327147209</c:v>
                </c:pt>
                <c:pt idx="270">
                  <c:v>1.8057615310855146</c:v>
                </c:pt>
                <c:pt idx="271">
                  <c:v>2.1815663030564147</c:v>
                </c:pt>
                <c:pt idx="272">
                  <c:v>2.0874616941966906</c:v>
                </c:pt>
                <c:pt idx="273">
                  <c:v>2.3304137937582903</c:v>
                </c:pt>
                <c:pt idx="274">
                  <c:v>2.4108214121745908</c:v>
                </c:pt>
                <c:pt idx="275">
                  <c:v>2.9941434967617697</c:v>
                </c:pt>
                <c:pt idx="276">
                  <c:v>3.3288100947591159</c:v>
                </c:pt>
                <c:pt idx="277">
                  <c:v>3.2989628465220244</c:v>
                </c:pt>
                <c:pt idx="278">
                  <c:v>3.130030640718684</c:v>
                </c:pt>
                <c:pt idx="279">
                  <c:v>2.125110751484538</c:v>
                </c:pt>
                <c:pt idx="280">
                  <c:v>1.8512850454525775</c:v>
                </c:pt>
                <c:pt idx="281">
                  <c:v>2.1540533335291823</c:v>
                </c:pt>
                <c:pt idx="282">
                  <c:v>2.6702647849291328</c:v>
                </c:pt>
                <c:pt idx="283">
                  <c:v>3.182556070035214</c:v>
                </c:pt>
                <c:pt idx="284">
                  <c:v>1.2265547889679818</c:v>
                </c:pt>
                <c:pt idx="285">
                  <c:v>-7.5284602105037184</c:v>
                </c:pt>
                <c:pt idx="286">
                  <c:v>-1.4689314767167172</c:v>
                </c:pt>
                <c:pt idx="287">
                  <c:v>-1.0832850303525987</c:v>
                </c:pt>
                <c:pt idx="288">
                  <c:v>1.5726073238882199</c:v>
                </c:pt>
                <c:pt idx="289">
                  <c:v>11.950272211519607</c:v>
                </c:pt>
                <c:pt idx="290">
                  <c:v>4.7353167947109309</c:v>
                </c:pt>
                <c:pt idx="291">
                  <c:v>5.4210917824865756</c:v>
                </c:pt>
                <c:pt idx="292">
                  <c:v>3.5650820052708365</c:v>
                </c:pt>
                <c:pt idx="293">
                  <c:v>1.8705984510977824</c:v>
                </c:pt>
                <c:pt idx="294">
                  <c:v>1.7132131361220271</c:v>
                </c:pt>
                <c:pt idx="295">
                  <c:v>0.65169165934091389</c:v>
                </c:pt>
                <c:pt idx="296">
                  <c:v>1.7179273017444263</c:v>
                </c:pt>
                <c:pt idx="297">
                  <c:v>2.3824681594386554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D6-4243-9F20-E64499F03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50847"/>
        <c:axId val="157813471"/>
      </c:scatterChart>
      <c:valAx>
        <c:axId val="154350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813471"/>
        <c:crosses val="autoZero"/>
        <c:crossBetween val="midCat"/>
      </c:valAx>
      <c:valAx>
        <c:axId val="15781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350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Ex_LinReg!$D$3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Ex_LinReg!$C$4:$C$9</c:f>
              <c:numCache>
                <c:formatCode>General</c:formatCode>
                <c:ptCount val="6"/>
                <c:pt idx="0">
                  <c:v>9</c:v>
                </c:pt>
                <c:pt idx="1">
                  <c:v>11</c:v>
                </c:pt>
                <c:pt idx="2">
                  <c:v>5</c:v>
                </c:pt>
                <c:pt idx="3">
                  <c:v>13</c:v>
                </c:pt>
                <c:pt idx="4">
                  <c:v>20</c:v>
                </c:pt>
                <c:pt idx="5">
                  <c:v>12</c:v>
                </c:pt>
              </c:numCache>
            </c:numRef>
          </c:xVal>
          <c:yVal>
            <c:numRef>
              <c:f>Ex_LinReg!$D$4:$D$9</c:f>
              <c:numCache>
                <c:formatCode>General</c:formatCode>
                <c:ptCount val="6"/>
                <c:pt idx="0">
                  <c:v>24</c:v>
                </c:pt>
                <c:pt idx="1">
                  <c:v>33</c:v>
                </c:pt>
                <c:pt idx="2">
                  <c:v>10</c:v>
                </c:pt>
                <c:pt idx="3">
                  <c:v>29</c:v>
                </c:pt>
                <c:pt idx="4">
                  <c:v>42</c:v>
                </c:pt>
                <c:pt idx="5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DB-47D1-9F2F-3D58A9F60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206639"/>
        <c:axId val="160781999"/>
      </c:scatterChart>
      <c:valAx>
        <c:axId val="1669206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781999"/>
        <c:crosses val="autoZero"/>
        <c:crossBetween val="midCat"/>
      </c:valAx>
      <c:valAx>
        <c:axId val="160781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92066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Ex!$D$2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Ex!$C$3:$C$8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</c:numCache>
            </c:numRef>
          </c:xVal>
          <c:yVal>
            <c:numRef>
              <c:f>Ex!$D$3:$D$8</c:f>
              <c:numCache>
                <c:formatCode>General</c:formatCode>
                <c:ptCount val="6"/>
                <c:pt idx="0">
                  <c:v>8</c:v>
                </c:pt>
                <c:pt idx="1">
                  <c:v>12</c:v>
                </c:pt>
                <c:pt idx="2">
                  <c:v>15</c:v>
                </c:pt>
                <c:pt idx="3">
                  <c:v>16</c:v>
                </c:pt>
                <c:pt idx="4">
                  <c:v>21</c:v>
                </c:pt>
                <c:pt idx="5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C5-4F99-9130-F404400B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196079"/>
        <c:axId val="241835615"/>
      </c:scatterChart>
      <c:valAx>
        <c:axId val="1669196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1835615"/>
        <c:crosses val="autoZero"/>
        <c:crossBetween val="midCat"/>
      </c:valAx>
      <c:valAx>
        <c:axId val="24183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9196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Ex!$G$2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Ex!$F$3:$F$8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</c:numCache>
            </c:numRef>
          </c:xVal>
          <c:yVal>
            <c:numRef>
              <c:f>Ex!$G$3:$G$8</c:f>
              <c:numCache>
                <c:formatCode>General</c:formatCode>
                <c:ptCount val="6"/>
                <c:pt idx="0">
                  <c:v>24</c:v>
                </c:pt>
                <c:pt idx="1">
                  <c:v>9</c:v>
                </c:pt>
                <c:pt idx="2">
                  <c:v>18</c:v>
                </c:pt>
                <c:pt idx="3">
                  <c:v>8</c:v>
                </c:pt>
                <c:pt idx="4">
                  <c:v>19</c:v>
                </c:pt>
                <c:pt idx="5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2F-4D54-9937-9F7D2951A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453599"/>
        <c:axId val="162416975"/>
      </c:scatterChart>
      <c:valAx>
        <c:axId val="253453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2416975"/>
        <c:crosses val="autoZero"/>
        <c:crossBetween val="midCat"/>
      </c:valAx>
      <c:valAx>
        <c:axId val="162416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3453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Ex_Corr!$D$3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Ex_Corr!$C$4:$C$9</c:f>
              <c:numCache>
                <c:formatCode>General</c:formatCode>
                <c:ptCount val="6"/>
                <c:pt idx="0">
                  <c:v>9</c:v>
                </c:pt>
                <c:pt idx="1">
                  <c:v>11</c:v>
                </c:pt>
                <c:pt idx="2">
                  <c:v>5</c:v>
                </c:pt>
                <c:pt idx="3">
                  <c:v>13</c:v>
                </c:pt>
                <c:pt idx="4">
                  <c:v>20</c:v>
                </c:pt>
                <c:pt idx="5">
                  <c:v>12</c:v>
                </c:pt>
              </c:numCache>
            </c:numRef>
          </c:xVal>
          <c:yVal>
            <c:numRef>
              <c:f>Ex_Corr!$D$4:$D$9</c:f>
              <c:numCache>
                <c:formatCode>General</c:formatCode>
                <c:ptCount val="6"/>
                <c:pt idx="0">
                  <c:v>24</c:v>
                </c:pt>
                <c:pt idx="1">
                  <c:v>33</c:v>
                </c:pt>
                <c:pt idx="2">
                  <c:v>10</c:v>
                </c:pt>
                <c:pt idx="3">
                  <c:v>29</c:v>
                </c:pt>
                <c:pt idx="4">
                  <c:v>42</c:v>
                </c:pt>
                <c:pt idx="5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70-4D2C-8BDC-D4D027A94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152528"/>
        <c:axId val="1907564880"/>
      </c:scatterChart>
      <c:valAx>
        <c:axId val="191015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07564880"/>
        <c:crosses val="autoZero"/>
        <c:crossBetween val="midCat"/>
      </c:valAx>
      <c:valAx>
        <c:axId val="190756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10152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1981 -- 2022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Germany!$E$4</c:f>
              <c:strCache>
                <c:ptCount val="1"/>
                <c:pt idx="0">
                  <c:v>dy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456036745406826E-2"/>
                  <c:y val="-0.463257509477981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Germany!$D$5:$D$46</c:f>
              <c:numCache>
                <c:formatCode>General</c:formatCode>
                <c:ptCount val="42"/>
                <c:pt idx="0">
                  <c:v>1.4</c:v>
                </c:pt>
                <c:pt idx="1">
                  <c:v>1.9000000000000004</c:v>
                </c:pt>
                <c:pt idx="2">
                  <c:v>1.3999999999999995</c:v>
                </c:pt>
                <c:pt idx="3">
                  <c:v>0</c:v>
                </c:pt>
                <c:pt idx="4">
                  <c:v>0</c:v>
                </c:pt>
                <c:pt idx="5">
                  <c:v>-0.29999999999999982</c:v>
                </c:pt>
                <c:pt idx="6">
                  <c:v>0</c:v>
                </c:pt>
                <c:pt idx="7">
                  <c:v>-9.9999999999999645E-2</c:v>
                </c:pt>
                <c:pt idx="8">
                  <c:v>-0.90000000000000036</c:v>
                </c:pt>
                <c:pt idx="9">
                  <c:v>-0.59999999999999964</c:v>
                </c:pt>
                <c:pt idx="10">
                  <c:v>-0.70000000000000018</c:v>
                </c:pt>
                <c:pt idx="11">
                  <c:v>1.0999999999999996</c:v>
                </c:pt>
                <c:pt idx="12">
                  <c:v>1.2000000000000002</c:v>
                </c:pt>
                <c:pt idx="13">
                  <c:v>0.60000000000000053</c:v>
                </c:pt>
                <c:pt idx="14">
                  <c:v>-0.20000000000000107</c:v>
                </c:pt>
                <c:pt idx="15">
                  <c:v>0.70000000000000107</c:v>
                </c:pt>
                <c:pt idx="16">
                  <c:v>0.79999999999999893</c:v>
                </c:pt>
                <c:pt idx="17">
                  <c:v>-0.29999999999999893</c:v>
                </c:pt>
                <c:pt idx="18">
                  <c:v>-0.80000000000000071</c:v>
                </c:pt>
                <c:pt idx="19">
                  <c:v>-0.59999999999999964</c:v>
                </c:pt>
                <c:pt idx="20">
                  <c:v>-0.20000000000000018</c:v>
                </c:pt>
                <c:pt idx="21">
                  <c:v>0.79999999999999982</c:v>
                </c:pt>
                <c:pt idx="22">
                  <c:v>1.0999999999999996</c:v>
                </c:pt>
                <c:pt idx="23">
                  <c:v>0.60000000000000142</c:v>
                </c:pt>
                <c:pt idx="24">
                  <c:v>0.69999999999999929</c:v>
                </c:pt>
                <c:pt idx="25">
                  <c:v>-1</c:v>
                </c:pt>
                <c:pt idx="26">
                  <c:v>-1.5</c:v>
                </c:pt>
                <c:pt idx="27">
                  <c:v>-1.0999999999999996</c:v>
                </c:pt>
                <c:pt idx="28">
                  <c:v>-0.20000000000000018</c:v>
                </c:pt>
                <c:pt idx="29">
                  <c:v>-0.60000000000000053</c:v>
                </c:pt>
                <c:pt idx="30">
                  <c:v>-1.0999999999999996</c:v>
                </c:pt>
                <c:pt idx="31">
                  <c:v>-0.40000000000000036</c:v>
                </c:pt>
                <c:pt idx="32">
                  <c:v>-9.9999999999999645E-2</c:v>
                </c:pt>
                <c:pt idx="33">
                  <c:v>-0.29999999999999982</c:v>
                </c:pt>
                <c:pt idx="34">
                  <c:v>-0.29999999999999982</c:v>
                </c:pt>
                <c:pt idx="35">
                  <c:v>-0.50000000000000044</c:v>
                </c:pt>
                <c:pt idx="36">
                  <c:v>-0.29999999999999982</c:v>
                </c:pt>
                <c:pt idx="37">
                  <c:v>-0.39999999999999991</c:v>
                </c:pt>
                <c:pt idx="38">
                  <c:v>-0.20000000000000018</c:v>
                </c:pt>
                <c:pt idx="39">
                  <c:v>0.60000000000000009</c:v>
                </c:pt>
                <c:pt idx="40">
                  <c:v>0</c:v>
                </c:pt>
                <c:pt idx="41">
                  <c:v>-0.5</c:v>
                </c:pt>
              </c:numCache>
            </c:numRef>
          </c:xVal>
          <c:yVal>
            <c:numRef>
              <c:f>Germany!$E$5:$E$46</c:f>
              <c:numCache>
                <c:formatCode>General</c:formatCode>
                <c:ptCount val="42"/>
                <c:pt idx="0">
                  <c:v>0.1</c:v>
                </c:pt>
                <c:pt idx="1">
                  <c:v>-0.8</c:v>
                </c:pt>
                <c:pt idx="2">
                  <c:v>1.6</c:v>
                </c:pt>
                <c:pt idx="3">
                  <c:v>2.8</c:v>
                </c:pt>
                <c:pt idx="4">
                  <c:v>2.2000000000000002</c:v>
                </c:pt>
                <c:pt idx="5">
                  <c:v>2.4</c:v>
                </c:pt>
                <c:pt idx="6">
                  <c:v>1.5</c:v>
                </c:pt>
                <c:pt idx="7">
                  <c:v>3.7</c:v>
                </c:pt>
                <c:pt idx="8">
                  <c:v>3.9</c:v>
                </c:pt>
                <c:pt idx="9">
                  <c:v>5.7</c:v>
                </c:pt>
                <c:pt idx="10">
                  <c:v>5</c:v>
                </c:pt>
                <c:pt idx="11">
                  <c:v>1.9</c:v>
                </c:pt>
                <c:pt idx="12">
                  <c:v>-1</c:v>
                </c:pt>
                <c:pt idx="13">
                  <c:v>2.4</c:v>
                </c:pt>
                <c:pt idx="14">
                  <c:v>1.5</c:v>
                </c:pt>
                <c:pt idx="15">
                  <c:v>0.8</c:v>
                </c:pt>
                <c:pt idx="16">
                  <c:v>1.8</c:v>
                </c:pt>
                <c:pt idx="17">
                  <c:v>2</c:v>
                </c:pt>
                <c:pt idx="18">
                  <c:v>1.9</c:v>
                </c:pt>
                <c:pt idx="19">
                  <c:v>2.9</c:v>
                </c:pt>
                <c:pt idx="20">
                  <c:v>1.7</c:v>
                </c:pt>
                <c:pt idx="21">
                  <c:v>-0.2</c:v>
                </c:pt>
                <c:pt idx="22">
                  <c:v>-0.7</c:v>
                </c:pt>
                <c:pt idx="23">
                  <c:v>1.2</c:v>
                </c:pt>
                <c:pt idx="24">
                  <c:v>0.7</c:v>
                </c:pt>
                <c:pt idx="25">
                  <c:v>3.8</c:v>
                </c:pt>
                <c:pt idx="26">
                  <c:v>3</c:v>
                </c:pt>
                <c:pt idx="27">
                  <c:v>1</c:v>
                </c:pt>
                <c:pt idx="28">
                  <c:v>-5.7</c:v>
                </c:pt>
                <c:pt idx="29">
                  <c:v>4.2</c:v>
                </c:pt>
                <c:pt idx="30">
                  <c:v>3.9</c:v>
                </c:pt>
                <c:pt idx="31">
                  <c:v>0.4</c:v>
                </c:pt>
                <c:pt idx="32">
                  <c:v>0.4</c:v>
                </c:pt>
                <c:pt idx="33">
                  <c:v>2.2000000000000002</c:v>
                </c:pt>
                <c:pt idx="34">
                  <c:v>1.5</c:v>
                </c:pt>
                <c:pt idx="35">
                  <c:v>2.2000000000000002</c:v>
                </c:pt>
                <c:pt idx="36">
                  <c:v>2.7</c:v>
                </c:pt>
                <c:pt idx="37">
                  <c:v>1</c:v>
                </c:pt>
                <c:pt idx="38">
                  <c:v>1.1000000000000001</c:v>
                </c:pt>
                <c:pt idx="39">
                  <c:v>-3.8</c:v>
                </c:pt>
                <c:pt idx="40">
                  <c:v>3.2</c:v>
                </c:pt>
                <c:pt idx="41">
                  <c:v>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64-4C2B-AE64-D1F1EEEDD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836928"/>
        <c:axId val="155415775"/>
      </c:scatterChart>
      <c:valAx>
        <c:axId val="201483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415775"/>
        <c:crosses val="autoZero"/>
        <c:crossBetween val="midCat"/>
      </c:valAx>
      <c:valAx>
        <c:axId val="15541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4836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1981 -- 1989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Germany!$E$4</c:f>
              <c:strCache>
                <c:ptCount val="1"/>
                <c:pt idx="0">
                  <c:v>dy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456036745406826E-2"/>
                  <c:y val="-0.463257509477981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Germany!$D$5:$D$13</c:f>
              <c:numCache>
                <c:formatCode>General</c:formatCode>
                <c:ptCount val="9"/>
                <c:pt idx="0">
                  <c:v>1.4</c:v>
                </c:pt>
                <c:pt idx="1">
                  <c:v>1.9000000000000004</c:v>
                </c:pt>
                <c:pt idx="2">
                  <c:v>1.3999999999999995</c:v>
                </c:pt>
                <c:pt idx="3">
                  <c:v>0</c:v>
                </c:pt>
                <c:pt idx="4">
                  <c:v>0</c:v>
                </c:pt>
                <c:pt idx="5">
                  <c:v>-0.29999999999999982</c:v>
                </c:pt>
                <c:pt idx="6">
                  <c:v>0</c:v>
                </c:pt>
                <c:pt idx="7">
                  <c:v>-9.9999999999999645E-2</c:v>
                </c:pt>
                <c:pt idx="8">
                  <c:v>-0.90000000000000036</c:v>
                </c:pt>
              </c:numCache>
            </c:numRef>
          </c:xVal>
          <c:yVal>
            <c:numRef>
              <c:f>Germany!$E$5:$E$13</c:f>
              <c:numCache>
                <c:formatCode>General</c:formatCode>
                <c:ptCount val="9"/>
                <c:pt idx="0">
                  <c:v>0.1</c:v>
                </c:pt>
                <c:pt idx="1">
                  <c:v>-0.8</c:v>
                </c:pt>
                <c:pt idx="2">
                  <c:v>1.6</c:v>
                </c:pt>
                <c:pt idx="3">
                  <c:v>2.8</c:v>
                </c:pt>
                <c:pt idx="4">
                  <c:v>2.2000000000000002</c:v>
                </c:pt>
                <c:pt idx="5">
                  <c:v>2.4</c:v>
                </c:pt>
                <c:pt idx="6">
                  <c:v>1.5</c:v>
                </c:pt>
                <c:pt idx="7">
                  <c:v>3.7</c:v>
                </c:pt>
                <c:pt idx="8">
                  <c:v>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19-421E-8C33-617963D5F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836928"/>
        <c:axId val="155415775"/>
      </c:scatterChart>
      <c:valAx>
        <c:axId val="201483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415775"/>
        <c:crosses val="autoZero"/>
        <c:crossBetween val="midCat"/>
      </c:valAx>
      <c:valAx>
        <c:axId val="15541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4836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1991 -- 2000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Germany!$E$4</c:f>
              <c:strCache>
                <c:ptCount val="1"/>
                <c:pt idx="0">
                  <c:v>dy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456036745406826E-2"/>
                  <c:y val="-0.463257509477981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Germany!$D$15:$D$24</c:f>
              <c:numCache>
                <c:formatCode>General</c:formatCode>
                <c:ptCount val="10"/>
                <c:pt idx="0">
                  <c:v>-0.70000000000000018</c:v>
                </c:pt>
                <c:pt idx="1">
                  <c:v>1.0999999999999996</c:v>
                </c:pt>
                <c:pt idx="2">
                  <c:v>1.2000000000000002</c:v>
                </c:pt>
                <c:pt idx="3">
                  <c:v>0.60000000000000053</c:v>
                </c:pt>
                <c:pt idx="4">
                  <c:v>-0.20000000000000107</c:v>
                </c:pt>
                <c:pt idx="5">
                  <c:v>0.70000000000000107</c:v>
                </c:pt>
                <c:pt idx="6">
                  <c:v>0.79999999999999893</c:v>
                </c:pt>
                <c:pt idx="7">
                  <c:v>-0.29999999999999893</c:v>
                </c:pt>
                <c:pt idx="8">
                  <c:v>-0.80000000000000071</c:v>
                </c:pt>
                <c:pt idx="9">
                  <c:v>-0.59999999999999964</c:v>
                </c:pt>
              </c:numCache>
            </c:numRef>
          </c:xVal>
          <c:yVal>
            <c:numRef>
              <c:f>Germany!$E$15:$E$24</c:f>
              <c:numCache>
                <c:formatCode>General</c:formatCode>
                <c:ptCount val="10"/>
                <c:pt idx="0">
                  <c:v>5</c:v>
                </c:pt>
                <c:pt idx="1">
                  <c:v>1.9</c:v>
                </c:pt>
                <c:pt idx="2">
                  <c:v>-1</c:v>
                </c:pt>
                <c:pt idx="3">
                  <c:v>2.4</c:v>
                </c:pt>
                <c:pt idx="4">
                  <c:v>1.5</c:v>
                </c:pt>
                <c:pt idx="5">
                  <c:v>0.8</c:v>
                </c:pt>
                <c:pt idx="6">
                  <c:v>1.8</c:v>
                </c:pt>
                <c:pt idx="7">
                  <c:v>2</c:v>
                </c:pt>
                <c:pt idx="8">
                  <c:v>1.9</c:v>
                </c:pt>
                <c:pt idx="9">
                  <c:v>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36-4622-9E04-7046429B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836928"/>
        <c:axId val="155415775"/>
      </c:scatterChart>
      <c:valAx>
        <c:axId val="201483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415775"/>
        <c:crosses val="autoZero"/>
        <c:crossBetween val="midCat"/>
      </c:valAx>
      <c:valAx>
        <c:axId val="15541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4836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296</xdr:row>
      <xdr:rowOff>6</xdr:rowOff>
    </xdr:from>
    <xdr:to>
      <xdr:col>9</xdr:col>
      <xdr:colOff>466725</xdr:colOff>
      <xdr:row>310</xdr:row>
      <xdr:rowOff>165106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62DC371-401F-1CA6-13FF-3BBA46070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13</xdr:col>
      <xdr:colOff>0</xdr:colOff>
      <xdr:row>16</xdr:row>
      <xdr:rowOff>165100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381E6F6-2CCE-42B9-8FA2-DCBD9E999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687600</xdr:colOff>
      <xdr:row>13</xdr:row>
      <xdr:rowOff>103980</xdr:rowOff>
    </xdr:from>
    <xdr:to>
      <xdr:col>11</xdr:col>
      <xdr:colOff>280560</xdr:colOff>
      <xdr:row>13</xdr:row>
      <xdr:rowOff>128460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4" name="Freihand 3">
              <a:extLst>
                <a:ext uri="{FF2B5EF4-FFF2-40B4-BE49-F238E27FC236}">
                  <a16:creationId xmlns:a16="http://schemas.microsoft.com/office/drawing/2014/main" id="{8280D086-0765-6E5E-FD54-C345F57425A0}"/>
                </a:ext>
              </a:extLst>
            </xdr14:cNvPr>
            <xdr14:cNvContentPartPr/>
          </xdr14:nvContentPartPr>
          <xdr14:nvPr macro=""/>
          <xdr14:xfrm>
            <a:off x="8307600" y="2497930"/>
            <a:ext cx="354960" cy="24480"/>
          </xdr14:xfrm>
        </xdr:contentPart>
      </mc:Choice>
      <mc:Fallback>
        <xdr:pic>
          <xdr:nvPicPr>
            <xdr:cNvPr id="4" name="Freihand 3">
              <a:extLst>
                <a:ext uri="{FF2B5EF4-FFF2-40B4-BE49-F238E27FC236}">
                  <a16:creationId xmlns:a16="http://schemas.microsoft.com/office/drawing/2014/main" id="{8280D086-0765-6E5E-FD54-C345F57425A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298600" y="2488930"/>
              <a:ext cx="372600" cy="42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454025</xdr:colOff>
      <xdr:row>2</xdr:row>
      <xdr:rowOff>82556</xdr:rowOff>
    </xdr:from>
    <xdr:to>
      <xdr:col>12</xdr:col>
      <xdr:colOff>454025</xdr:colOff>
      <xdr:row>17</xdr:row>
      <xdr:rowOff>63506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9794939-5597-11C1-11CF-62715DBFD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479425</xdr:colOff>
      <xdr:row>9</xdr:row>
      <xdr:rowOff>88906</xdr:rowOff>
    </xdr:from>
    <xdr:to>
      <xdr:col>6</xdr:col>
      <xdr:colOff>479425</xdr:colOff>
      <xdr:row>24</xdr:row>
      <xdr:rowOff>69856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37990E2-324A-6D97-DFC0-7ED603003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441325</xdr:colOff>
      <xdr:row>10</xdr:row>
      <xdr:rowOff>31756</xdr:rowOff>
    </xdr:from>
    <xdr:to>
      <xdr:col>11</xdr:col>
      <xdr:colOff>441325</xdr:colOff>
      <xdr:row>25</xdr:row>
      <xdr:rowOff>12706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B8E8DCD-0B16-5B07-FED3-26B253FAF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177800</xdr:colOff>
      <xdr:row>0</xdr:row>
      <xdr:rowOff>92075</xdr:rowOff>
    </xdr:from>
    <xdr:to>
      <xdr:col>9</xdr:col>
      <xdr:colOff>177800</xdr:colOff>
      <xdr:row>15</xdr:row>
      <xdr:rowOff>73025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A3A1E51-7251-9EC1-ED4B-65A1E0349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374650</xdr:colOff>
      <xdr:row>0</xdr:row>
      <xdr:rowOff>69850</xdr:rowOff>
    </xdr:from>
    <xdr:to>
      <xdr:col>9</xdr:col>
      <xdr:colOff>374650</xdr:colOff>
      <xdr:row>15</xdr:row>
      <xdr:rowOff>50800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338CAB7-4B65-4E2D-8BA2-B32B1F62D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16</xdr:row>
      <xdr:rowOff>0</xdr:rowOff>
    </xdr:from>
    <xdr:to>
      <xdr:col>9</xdr:col>
      <xdr:colOff>0</xdr:colOff>
      <xdr:row>30</xdr:row>
      <xdr:rowOff>165100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51CBBDE3-53DD-45A9-AA2B-D254151C7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32</xdr:row>
      <xdr:rowOff>0</xdr:rowOff>
    </xdr:from>
    <xdr:to>
      <xdr:col>9</xdr:col>
      <xdr:colOff>0</xdr:colOff>
      <xdr:row>46</xdr:row>
      <xdr:rowOff>165100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DDE55B55-5A15-4498-9D01-AA43D9A8B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48</xdr:row>
      <xdr:rowOff>0</xdr:rowOff>
    </xdr:from>
    <xdr:to>
      <xdr:col>9</xdr:col>
      <xdr:colOff>0</xdr:colOff>
      <xdr:row>62</xdr:row>
      <xdr:rowOff>165100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C42E9224-7A46-441D-B059-93287A70F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64</xdr:row>
      <xdr:rowOff>0</xdr:rowOff>
    </xdr:from>
    <xdr:to>
      <xdr:col>9</xdr:col>
      <xdr:colOff>0</xdr:colOff>
      <xdr:row>78</xdr:row>
      <xdr:rowOff>165100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8F6DAD41-0395-42F7-862A-ED085395C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80</xdr:row>
      <xdr:rowOff>0</xdr:rowOff>
    </xdr:from>
    <xdr:to>
      <xdr:col>9</xdr:col>
      <xdr:colOff>0</xdr:colOff>
      <xdr:row>94</xdr:row>
      <xdr:rowOff>165100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1820C73D-9425-4554-BAF1-76A7FB852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0-16T06:58:40.5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34 39 13811,'-7'5'1283,"4"-4"-936,1 0 0,-1 1 1,1 0-1,0-1 0,-1 1 0,1 0 0,0 0 0,0 0 0,1 0 0,-4 4 0,36-22 4682,-26 14-4890,0 1 0,1-1 0,-1 1 0,1 0 0,-1 1 0,1-1-1,9 2 1,13-3-90,1-1 19,1 2 0,-1 1-1,44 5 1,111 9 11,-170-13-75,1-1 1,-1-1-1,1-1 1,-1 0-1,1-1 0,16-5 1,40-7 4,5 9-3,-43 4 0,53-10 0,-76 10-11,1 0 0,-1 1-1,1 0 1,0 0-1,-1 1 1,1 1-1,0-1 1,-1 2-1,1 0 1,11 3-1,-6-5-1139,-30 5-1762,0 3 2240,-2 1-123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9C9D231-328D-4E09-AF4D-D5BE2373B43E}">
  <we:reference id="wa200003692" version="1.0.0.1" store="en-001" storeType="OMEX"/>
  <we:alternateReferences>
    <we:reference id="WA200003692" version="1.0.0.1" store="en-001" storeType="OMEX"/>
  </we:alternateReferences>
  <we:properties/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87EC-4312-42CA-86C7-EA6B97E14F45}">
  <dimension ref="A1:G915"/>
  <sheetViews>
    <sheetView tabSelected="1" workbookViewId="0">
      <selection activeCell="E7" sqref="E7"/>
    </sheetView>
  </sheetViews>
  <sheetFormatPr baseColWidth="10" defaultRowHeight="14.5" x14ac:dyDescent="0.35"/>
  <sheetData>
    <row r="1" spans="1:7" x14ac:dyDescent="0.35">
      <c r="A1" t="s">
        <v>0</v>
      </c>
      <c r="C1" t="s">
        <v>9</v>
      </c>
    </row>
    <row r="2" spans="1:7" x14ac:dyDescent="0.35">
      <c r="A2" t="s">
        <v>1</v>
      </c>
      <c r="B2" t="s">
        <v>2</v>
      </c>
      <c r="C2" t="s">
        <v>1</v>
      </c>
      <c r="D2" t="s">
        <v>10</v>
      </c>
    </row>
    <row r="3" spans="1:7" x14ac:dyDescent="0.35">
      <c r="A3" t="s">
        <v>3</v>
      </c>
      <c r="B3" t="s">
        <v>4</v>
      </c>
      <c r="C3" t="s">
        <v>14</v>
      </c>
      <c r="D3" t="s">
        <v>4</v>
      </c>
    </row>
    <row r="4" spans="1:7" x14ac:dyDescent="0.35">
      <c r="A4" s="2">
        <v>17533</v>
      </c>
      <c r="B4" t="s">
        <v>13</v>
      </c>
      <c r="C4" s="2">
        <v>17533</v>
      </c>
      <c r="D4" t="s">
        <v>15</v>
      </c>
    </row>
    <row r="5" spans="1:7" x14ac:dyDescent="0.35">
      <c r="A5" t="s">
        <v>5</v>
      </c>
      <c r="C5" t="s">
        <v>11</v>
      </c>
    </row>
    <row r="6" spans="1:7" x14ac:dyDescent="0.35">
      <c r="A6" t="s">
        <v>6</v>
      </c>
      <c r="C6" t="s">
        <v>12</v>
      </c>
    </row>
    <row r="7" spans="1:7" x14ac:dyDescent="0.35">
      <c r="A7" t="s">
        <v>7</v>
      </c>
      <c r="B7" t="s">
        <v>8</v>
      </c>
      <c r="C7" t="s">
        <v>7</v>
      </c>
      <c r="D7" t="s">
        <v>8</v>
      </c>
      <c r="F7" t="s">
        <v>16</v>
      </c>
      <c r="G7" t="s">
        <v>17</v>
      </c>
    </row>
    <row r="8" spans="1:7" x14ac:dyDescent="0.35">
      <c r="A8" s="1">
        <v>17533</v>
      </c>
      <c r="B8">
        <v>2239.6819999999998</v>
      </c>
      <c r="C8" s="1">
        <v>17533</v>
      </c>
      <c r="D8">
        <v>3.7</v>
      </c>
      <c r="E8" s="1">
        <f>A12</f>
        <v>17899</v>
      </c>
      <c r="F8" s="3">
        <f t="shared" ref="F8:F71" si="0">D12-D8</f>
        <v>1</v>
      </c>
      <c r="G8">
        <f>(B12/B8-1)*100</f>
        <v>0.94321425988153074</v>
      </c>
    </row>
    <row r="9" spans="1:7" x14ac:dyDescent="0.35">
      <c r="A9" s="1">
        <v>17624</v>
      </c>
      <c r="B9">
        <v>2276.69</v>
      </c>
      <c r="C9" s="1">
        <v>17624</v>
      </c>
      <c r="D9">
        <v>3.7</v>
      </c>
      <c r="E9" s="1">
        <f t="shared" ref="E9:E72" si="1">A13</f>
        <v>17989</v>
      </c>
      <c r="F9" s="3">
        <f t="shared" si="0"/>
        <v>2.2000000000000002</v>
      </c>
      <c r="G9">
        <f t="shared" ref="G9:G71" si="2">(B13/B9-1)*100</f>
        <v>-1.0349235073725427</v>
      </c>
    </row>
    <row r="10" spans="1:7" x14ac:dyDescent="0.35">
      <c r="A10" s="1">
        <v>17715</v>
      </c>
      <c r="B10">
        <v>2289.77</v>
      </c>
      <c r="C10" s="1">
        <v>17715</v>
      </c>
      <c r="D10">
        <v>3.8</v>
      </c>
      <c r="E10" s="1">
        <f t="shared" si="1"/>
        <v>18080</v>
      </c>
      <c r="F10" s="3">
        <f t="shared" si="0"/>
        <v>2.9000000000000004</v>
      </c>
      <c r="G10">
        <f t="shared" si="2"/>
        <v>-0.5828532996763891</v>
      </c>
    </row>
    <row r="11" spans="1:7" x14ac:dyDescent="0.35">
      <c r="A11" s="1">
        <v>17807</v>
      </c>
      <c r="B11">
        <v>2292.364</v>
      </c>
      <c r="C11" s="1">
        <v>17807</v>
      </c>
      <c r="D11">
        <v>3.8</v>
      </c>
      <c r="E11" s="1">
        <f t="shared" si="1"/>
        <v>18172</v>
      </c>
      <c r="F11" s="3">
        <f t="shared" si="0"/>
        <v>3.2</v>
      </c>
      <c r="G11">
        <f t="shared" si="2"/>
        <v>-1.5273316105121282</v>
      </c>
    </row>
    <row r="12" spans="1:7" x14ac:dyDescent="0.35">
      <c r="A12" s="1">
        <v>17899</v>
      </c>
      <c r="B12">
        <v>2260.8069999999998</v>
      </c>
      <c r="C12" s="1">
        <v>17899</v>
      </c>
      <c r="D12">
        <v>4.7</v>
      </c>
      <c r="E12" s="1">
        <f t="shared" si="1"/>
        <v>18264</v>
      </c>
      <c r="F12" s="3">
        <f t="shared" si="0"/>
        <v>1.7000000000000002</v>
      </c>
      <c r="G12">
        <f t="shared" si="2"/>
        <v>3.7728563296203443</v>
      </c>
    </row>
    <row r="13" spans="1:7" x14ac:dyDescent="0.35">
      <c r="A13" s="1">
        <v>17989</v>
      </c>
      <c r="B13">
        <v>2253.1280000000002</v>
      </c>
      <c r="C13" s="1">
        <v>17989</v>
      </c>
      <c r="D13">
        <v>5.9</v>
      </c>
      <c r="E13" s="1">
        <f t="shared" si="1"/>
        <v>18354</v>
      </c>
      <c r="F13" s="3">
        <f t="shared" si="0"/>
        <v>-0.30000000000000071</v>
      </c>
      <c r="G13">
        <f t="shared" si="2"/>
        <v>7.3033578207718275</v>
      </c>
    </row>
    <row r="14" spans="1:7" x14ac:dyDescent="0.35">
      <c r="A14" s="1">
        <v>18080</v>
      </c>
      <c r="B14">
        <v>2276.424</v>
      </c>
      <c r="C14" s="1">
        <v>18080</v>
      </c>
      <c r="D14">
        <v>6.7</v>
      </c>
      <c r="E14" s="1">
        <f t="shared" si="1"/>
        <v>18445</v>
      </c>
      <c r="F14" s="3">
        <f t="shared" si="0"/>
        <v>-2.1000000000000005</v>
      </c>
      <c r="G14">
        <f t="shared" si="2"/>
        <v>10.31016190305496</v>
      </c>
    </row>
    <row r="15" spans="1:7" x14ac:dyDescent="0.35">
      <c r="A15" s="1">
        <v>18172</v>
      </c>
      <c r="B15">
        <v>2257.3519999999999</v>
      </c>
      <c r="C15" s="1">
        <v>18172</v>
      </c>
      <c r="D15">
        <v>7</v>
      </c>
      <c r="E15" s="1">
        <f t="shared" si="1"/>
        <v>18537</v>
      </c>
      <c r="F15" s="3">
        <f t="shared" si="0"/>
        <v>-2.8</v>
      </c>
      <c r="G15">
        <f t="shared" si="2"/>
        <v>13.372393849076269</v>
      </c>
    </row>
    <row r="16" spans="1:7" x14ac:dyDescent="0.35">
      <c r="A16" s="1">
        <v>18264</v>
      </c>
      <c r="B16">
        <v>2346.1039999999998</v>
      </c>
      <c r="C16" s="1">
        <v>18264</v>
      </c>
      <c r="D16">
        <v>6.4</v>
      </c>
      <c r="E16" s="1">
        <f t="shared" si="1"/>
        <v>18629</v>
      </c>
      <c r="F16" s="3">
        <f t="shared" si="0"/>
        <v>-2.9000000000000004</v>
      </c>
      <c r="G16">
        <f t="shared" si="2"/>
        <v>10.564876919352262</v>
      </c>
    </row>
    <row r="17" spans="1:7" x14ac:dyDescent="0.35">
      <c r="A17" s="1">
        <v>18354</v>
      </c>
      <c r="B17">
        <v>2417.6819999999998</v>
      </c>
      <c r="C17" s="1">
        <v>18354</v>
      </c>
      <c r="D17">
        <v>5.6</v>
      </c>
      <c r="E17" s="1">
        <f t="shared" si="1"/>
        <v>18719</v>
      </c>
      <c r="F17" s="3">
        <f t="shared" si="0"/>
        <v>-2.4999999999999996</v>
      </c>
      <c r="G17">
        <f t="shared" si="2"/>
        <v>9.1499212882422132</v>
      </c>
    </row>
    <row r="18" spans="1:7" x14ac:dyDescent="0.35">
      <c r="A18" s="1">
        <v>18445</v>
      </c>
      <c r="B18">
        <v>2511.127</v>
      </c>
      <c r="C18" s="1">
        <v>18445</v>
      </c>
      <c r="D18">
        <v>4.5999999999999996</v>
      </c>
      <c r="E18" s="1">
        <f t="shared" si="1"/>
        <v>18810</v>
      </c>
      <c r="F18" s="3">
        <f t="shared" si="0"/>
        <v>-1.3999999999999995</v>
      </c>
      <c r="G18">
        <f t="shared" si="2"/>
        <v>7.2529983549219246</v>
      </c>
    </row>
    <row r="19" spans="1:7" x14ac:dyDescent="0.35">
      <c r="A19" s="1">
        <v>18537</v>
      </c>
      <c r="B19">
        <v>2559.2139999999999</v>
      </c>
      <c r="C19" s="1">
        <v>18537</v>
      </c>
      <c r="D19">
        <v>4.2</v>
      </c>
      <c r="E19" s="1">
        <f t="shared" si="1"/>
        <v>18902</v>
      </c>
      <c r="F19" s="3">
        <f t="shared" si="0"/>
        <v>-0.80000000000000027</v>
      </c>
      <c r="G19">
        <f t="shared" si="2"/>
        <v>5.4681632720046114</v>
      </c>
    </row>
    <row r="20" spans="1:7" x14ac:dyDescent="0.35">
      <c r="A20" s="1">
        <v>18629</v>
      </c>
      <c r="B20">
        <v>2593.9670000000001</v>
      </c>
      <c r="C20" s="1">
        <v>18629</v>
      </c>
      <c r="D20">
        <v>3.5</v>
      </c>
      <c r="E20" s="1">
        <f t="shared" si="1"/>
        <v>18994</v>
      </c>
      <c r="F20" s="3">
        <f t="shared" si="0"/>
        <v>-0.39999999999999991</v>
      </c>
      <c r="G20">
        <f t="shared" si="2"/>
        <v>5.1653317100795793</v>
      </c>
    </row>
    <row r="21" spans="1:7" x14ac:dyDescent="0.35">
      <c r="A21" s="1">
        <v>18719</v>
      </c>
      <c r="B21">
        <v>2638.8980000000001</v>
      </c>
      <c r="C21" s="1">
        <v>18719</v>
      </c>
      <c r="D21">
        <v>3.1</v>
      </c>
      <c r="E21" s="1">
        <f t="shared" si="1"/>
        <v>19085</v>
      </c>
      <c r="F21" s="3">
        <f t="shared" si="0"/>
        <v>-0.10000000000000009</v>
      </c>
      <c r="G21">
        <f t="shared" si="2"/>
        <v>3.5962738991806464</v>
      </c>
    </row>
    <row r="22" spans="1:7" x14ac:dyDescent="0.35">
      <c r="A22" s="1">
        <v>18810</v>
      </c>
      <c r="B22">
        <v>2693.259</v>
      </c>
      <c r="C22" s="1">
        <v>18810</v>
      </c>
      <c r="D22">
        <v>3.2</v>
      </c>
      <c r="E22" s="1">
        <f t="shared" si="1"/>
        <v>19176</v>
      </c>
      <c r="F22" s="3">
        <f t="shared" si="0"/>
        <v>0</v>
      </c>
      <c r="G22">
        <f t="shared" si="2"/>
        <v>2.2373637292217197</v>
      </c>
    </row>
    <row r="23" spans="1:7" x14ac:dyDescent="0.35">
      <c r="A23" s="1">
        <v>18902</v>
      </c>
      <c r="B23">
        <v>2699.1559999999999</v>
      </c>
      <c r="C23" s="1">
        <v>18902</v>
      </c>
      <c r="D23">
        <v>3.4</v>
      </c>
      <c r="E23" s="1">
        <f t="shared" si="1"/>
        <v>19268</v>
      </c>
      <c r="F23" s="3">
        <f t="shared" si="0"/>
        <v>-0.60000000000000009</v>
      </c>
      <c r="G23">
        <f t="shared" si="2"/>
        <v>5.3640841803882289</v>
      </c>
    </row>
    <row r="24" spans="1:7" x14ac:dyDescent="0.35">
      <c r="A24" s="1">
        <v>18994</v>
      </c>
      <c r="B24">
        <v>2727.9540000000002</v>
      </c>
      <c r="C24" s="1">
        <v>18994</v>
      </c>
      <c r="D24">
        <v>3.1</v>
      </c>
      <c r="E24" s="1">
        <f t="shared" si="1"/>
        <v>19360</v>
      </c>
      <c r="F24" s="3">
        <f t="shared" si="0"/>
        <v>-0.39999999999999991</v>
      </c>
      <c r="G24">
        <f t="shared" si="2"/>
        <v>6.1898771020332477</v>
      </c>
    </row>
    <row r="25" spans="1:7" x14ac:dyDescent="0.35">
      <c r="A25" s="1">
        <v>19085</v>
      </c>
      <c r="B25">
        <v>2733.8</v>
      </c>
      <c r="C25" s="1">
        <v>19085</v>
      </c>
      <c r="D25">
        <v>3</v>
      </c>
      <c r="E25" s="1">
        <f t="shared" si="1"/>
        <v>19450</v>
      </c>
      <c r="F25" s="3">
        <f t="shared" si="0"/>
        <v>-0.39999999999999991</v>
      </c>
      <c r="G25">
        <f t="shared" si="2"/>
        <v>6.7819884409978659</v>
      </c>
    </row>
    <row r="26" spans="1:7" x14ac:dyDescent="0.35">
      <c r="A26" s="1">
        <v>19176</v>
      </c>
      <c r="B26">
        <v>2753.5169999999998</v>
      </c>
      <c r="C26" s="1">
        <v>19176</v>
      </c>
      <c r="D26">
        <v>3.2</v>
      </c>
      <c r="E26" s="1">
        <f t="shared" si="1"/>
        <v>19541</v>
      </c>
      <c r="F26" s="3">
        <f t="shared" si="0"/>
        <v>-0.5</v>
      </c>
      <c r="G26">
        <f t="shared" si="2"/>
        <v>5.4209943138175731</v>
      </c>
    </row>
    <row r="27" spans="1:7" x14ac:dyDescent="0.35">
      <c r="A27" s="1">
        <v>19268</v>
      </c>
      <c r="B27">
        <v>2843.9409999999998</v>
      </c>
      <c r="C27" s="1">
        <v>19268</v>
      </c>
      <c r="D27">
        <v>2.8</v>
      </c>
      <c r="E27" s="1">
        <f t="shared" si="1"/>
        <v>19633</v>
      </c>
      <c r="F27" s="3">
        <f t="shared" si="0"/>
        <v>0.90000000000000036</v>
      </c>
      <c r="G27">
        <f t="shared" si="2"/>
        <v>0.52406150479211711</v>
      </c>
    </row>
    <row r="28" spans="1:7" x14ac:dyDescent="0.35">
      <c r="A28" s="1">
        <v>19360</v>
      </c>
      <c r="B28">
        <v>2896.8110000000001</v>
      </c>
      <c r="C28" s="1">
        <v>19360</v>
      </c>
      <c r="D28">
        <v>2.7</v>
      </c>
      <c r="E28" s="1">
        <f t="shared" si="1"/>
        <v>19725</v>
      </c>
      <c r="F28" s="3">
        <f t="shared" si="0"/>
        <v>2.5999999999999996</v>
      </c>
      <c r="G28">
        <f t="shared" si="2"/>
        <v>-1.7819250203068182</v>
      </c>
    </row>
    <row r="29" spans="1:7" x14ac:dyDescent="0.35">
      <c r="A29" s="1">
        <v>19450</v>
      </c>
      <c r="B29">
        <v>2919.2060000000001</v>
      </c>
      <c r="C29" s="1">
        <v>19450</v>
      </c>
      <c r="D29">
        <v>2.6</v>
      </c>
      <c r="E29" s="1">
        <f t="shared" si="1"/>
        <v>19815</v>
      </c>
      <c r="F29" s="3">
        <f t="shared" si="0"/>
        <v>3.1999999999999997</v>
      </c>
      <c r="G29">
        <f t="shared" si="2"/>
        <v>-2.4287768660382403</v>
      </c>
    </row>
    <row r="30" spans="1:7" x14ac:dyDescent="0.35">
      <c r="A30" s="1">
        <v>19541</v>
      </c>
      <c r="B30">
        <v>2902.7849999999999</v>
      </c>
      <c r="C30" s="1">
        <v>19541</v>
      </c>
      <c r="D30">
        <v>2.7</v>
      </c>
      <c r="E30" s="1">
        <f t="shared" si="1"/>
        <v>19906</v>
      </c>
      <c r="F30" s="3">
        <f t="shared" si="0"/>
        <v>3.3</v>
      </c>
      <c r="G30">
        <f t="shared" si="2"/>
        <v>-0.76833110271686822</v>
      </c>
    </row>
    <row r="31" spans="1:7" x14ac:dyDescent="0.35">
      <c r="A31" s="1">
        <v>19633</v>
      </c>
      <c r="B31">
        <v>2858.8449999999998</v>
      </c>
      <c r="C31" s="1">
        <v>19633</v>
      </c>
      <c r="D31">
        <v>3.7</v>
      </c>
      <c r="E31" s="1">
        <f t="shared" si="1"/>
        <v>19998</v>
      </c>
      <c r="F31" s="3">
        <f t="shared" si="0"/>
        <v>1.5999999999999996</v>
      </c>
      <c r="G31">
        <f t="shared" si="2"/>
        <v>2.7286194249775741</v>
      </c>
    </row>
    <row r="32" spans="1:7" x14ac:dyDescent="0.35">
      <c r="A32" s="1">
        <v>19725</v>
      </c>
      <c r="B32">
        <v>2845.192</v>
      </c>
      <c r="C32" s="1">
        <v>19725</v>
      </c>
      <c r="D32">
        <v>5.3</v>
      </c>
      <c r="E32" s="1">
        <f t="shared" si="1"/>
        <v>20090</v>
      </c>
      <c r="F32" s="3">
        <f t="shared" si="0"/>
        <v>-0.59999999999999964</v>
      </c>
      <c r="G32">
        <f t="shared" si="2"/>
        <v>6.1701987071522746</v>
      </c>
    </row>
    <row r="33" spans="1:7" x14ac:dyDescent="0.35">
      <c r="A33" s="1">
        <v>19815</v>
      </c>
      <c r="B33">
        <v>2848.3049999999998</v>
      </c>
      <c r="C33" s="1">
        <v>19815</v>
      </c>
      <c r="D33">
        <v>5.8</v>
      </c>
      <c r="E33" s="1">
        <f t="shared" si="1"/>
        <v>20180</v>
      </c>
      <c r="F33" s="3">
        <f t="shared" si="0"/>
        <v>-1.3999999999999995</v>
      </c>
      <c r="G33">
        <f t="shared" si="2"/>
        <v>7.7802412311883673</v>
      </c>
    </row>
    <row r="34" spans="1:7" x14ac:dyDescent="0.35">
      <c r="A34" s="1">
        <v>19906</v>
      </c>
      <c r="B34">
        <v>2880.482</v>
      </c>
      <c r="C34" s="1">
        <v>19906</v>
      </c>
      <c r="D34">
        <v>6</v>
      </c>
      <c r="E34" s="1">
        <f t="shared" si="1"/>
        <v>20271</v>
      </c>
      <c r="F34" s="3">
        <f t="shared" si="0"/>
        <v>-1.9000000000000004</v>
      </c>
      <c r="G34">
        <f t="shared" si="2"/>
        <v>8.0159153919378667</v>
      </c>
    </row>
    <row r="35" spans="1:7" x14ac:dyDescent="0.35">
      <c r="A35" s="1">
        <v>19998</v>
      </c>
      <c r="B35">
        <v>2936.8519999999999</v>
      </c>
      <c r="C35" s="1">
        <v>19998</v>
      </c>
      <c r="D35">
        <v>5.3</v>
      </c>
      <c r="E35" s="1">
        <f t="shared" si="1"/>
        <v>20363</v>
      </c>
      <c r="F35" s="3">
        <f t="shared" si="0"/>
        <v>-1.0999999999999996</v>
      </c>
      <c r="G35">
        <f t="shared" si="2"/>
        <v>6.5790172606587038</v>
      </c>
    </row>
    <row r="36" spans="1:7" x14ac:dyDescent="0.35">
      <c r="A36" s="1">
        <v>20090</v>
      </c>
      <c r="B36">
        <v>3020.7460000000001</v>
      </c>
      <c r="C36" s="1">
        <v>20090</v>
      </c>
      <c r="D36">
        <v>4.7</v>
      </c>
      <c r="E36" s="1">
        <f t="shared" si="1"/>
        <v>20455</v>
      </c>
      <c r="F36" s="3">
        <f t="shared" si="0"/>
        <v>-0.70000000000000018</v>
      </c>
      <c r="G36">
        <f t="shared" si="2"/>
        <v>3.2169536928957188</v>
      </c>
    </row>
    <row r="37" spans="1:7" x14ac:dyDescent="0.35">
      <c r="A37" s="1">
        <v>20180</v>
      </c>
      <c r="B37">
        <v>3069.91</v>
      </c>
      <c r="C37" s="1">
        <v>20180</v>
      </c>
      <c r="D37">
        <v>4.4000000000000004</v>
      </c>
      <c r="E37" s="1">
        <f t="shared" si="1"/>
        <v>20546</v>
      </c>
      <c r="F37" s="3">
        <f t="shared" si="0"/>
        <v>-0.20000000000000018</v>
      </c>
      <c r="G37">
        <f t="shared" si="2"/>
        <v>2.4034580818330209</v>
      </c>
    </row>
    <row r="38" spans="1:7" x14ac:dyDescent="0.35">
      <c r="A38" s="1">
        <v>20271</v>
      </c>
      <c r="B38">
        <v>3111.3789999999999</v>
      </c>
      <c r="C38" s="1">
        <v>20271</v>
      </c>
      <c r="D38">
        <v>4.0999999999999996</v>
      </c>
      <c r="E38" s="1">
        <f t="shared" si="1"/>
        <v>20637</v>
      </c>
      <c r="F38" s="3">
        <f t="shared" si="0"/>
        <v>0</v>
      </c>
      <c r="G38">
        <f t="shared" si="2"/>
        <v>0.94797194427294063</v>
      </c>
    </row>
    <row r="39" spans="1:7" x14ac:dyDescent="0.35">
      <c r="A39" s="1">
        <v>20363</v>
      </c>
      <c r="B39">
        <v>3130.0680000000002</v>
      </c>
      <c r="C39" s="1">
        <v>20363</v>
      </c>
      <c r="D39">
        <v>4.2</v>
      </c>
      <c r="E39" s="1">
        <f t="shared" si="1"/>
        <v>20729</v>
      </c>
      <c r="F39" s="3">
        <f t="shared" si="0"/>
        <v>-0.10000000000000053</v>
      </c>
      <c r="G39">
        <f t="shared" si="2"/>
        <v>1.9968256280694208</v>
      </c>
    </row>
    <row r="40" spans="1:7" x14ac:dyDescent="0.35">
      <c r="A40" s="1">
        <v>20455</v>
      </c>
      <c r="B40">
        <v>3117.922</v>
      </c>
      <c r="C40" s="1">
        <v>20455</v>
      </c>
      <c r="D40">
        <v>4</v>
      </c>
      <c r="E40" s="1">
        <f t="shared" si="1"/>
        <v>20821</v>
      </c>
      <c r="F40" s="3">
        <f t="shared" si="0"/>
        <v>-0.10000000000000009</v>
      </c>
      <c r="G40">
        <f t="shared" si="2"/>
        <v>3.0497555743857596</v>
      </c>
    </row>
    <row r="41" spans="1:7" x14ac:dyDescent="0.35">
      <c r="A41" s="1">
        <v>20546</v>
      </c>
      <c r="B41">
        <v>3143.694</v>
      </c>
      <c r="C41" s="1">
        <v>20546</v>
      </c>
      <c r="D41">
        <v>4.2</v>
      </c>
      <c r="E41" s="1">
        <f t="shared" si="1"/>
        <v>20911</v>
      </c>
      <c r="F41" s="3">
        <f t="shared" si="0"/>
        <v>-0.10000000000000053</v>
      </c>
      <c r="G41">
        <f t="shared" si="2"/>
        <v>1.9809816095332389</v>
      </c>
    </row>
    <row r="42" spans="1:7" x14ac:dyDescent="0.35">
      <c r="A42" s="1">
        <v>20637</v>
      </c>
      <c r="B42">
        <v>3140.8739999999998</v>
      </c>
      <c r="C42" s="1">
        <v>20637</v>
      </c>
      <c r="D42">
        <v>4.0999999999999996</v>
      </c>
      <c r="E42" s="1">
        <f t="shared" si="1"/>
        <v>21002</v>
      </c>
      <c r="F42" s="3">
        <f t="shared" si="0"/>
        <v>0.10000000000000053</v>
      </c>
      <c r="G42">
        <f t="shared" si="2"/>
        <v>3.0727752848411116</v>
      </c>
    </row>
    <row r="43" spans="1:7" x14ac:dyDescent="0.35">
      <c r="A43" s="1">
        <v>20729</v>
      </c>
      <c r="B43">
        <v>3192.57</v>
      </c>
      <c r="C43" s="1">
        <v>20729</v>
      </c>
      <c r="D43">
        <v>4.0999999999999996</v>
      </c>
      <c r="E43" s="1">
        <f t="shared" si="1"/>
        <v>21094</v>
      </c>
      <c r="F43" s="3">
        <f t="shared" si="0"/>
        <v>0.80000000000000071</v>
      </c>
      <c r="G43">
        <f t="shared" si="2"/>
        <v>0.35469856573229208</v>
      </c>
    </row>
    <row r="44" spans="1:7" x14ac:dyDescent="0.35">
      <c r="A44" s="1">
        <v>20821</v>
      </c>
      <c r="B44">
        <v>3213.011</v>
      </c>
      <c r="C44" s="1">
        <v>20821</v>
      </c>
      <c r="D44">
        <v>3.9</v>
      </c>
      <c r="E44" s="1">
        <f t="shared" si="1"/>
        <v>21186</v>
      </c>
      <c r="F44" s="3">
        <f t="shared" si="0"/>
        <v>2.4</v>
      </c>
      <c r="G44">
        <f t="shared" si="2"/>
        <v>-2.8722901975747894</v>
      </c>
    </row>
    <row r="45" spans="1:7" x14ac:dyDescent="0.35">
      <c r="A45" s="1">
        <v>20911</v>
      </c>
      <c r="B45">
        <v>3205.97</v>
      </c>
      <c r="C45" s="1">
        <v>20911</v>
      </c>
      <c r="D45">
        <v>4.0999999999999996</v>
      </c>
      <c r="E45" s="1">
        <f t="shared" si="1"/>
        <v>21276</v>
      </c>
      <c r="F45" s="3">
        <f t="shared" si="0"/>
        <v>3.3000000000000007</v>
      </c>
      <c r="G45">
        <f t="shared" si="2"/>
        <v>-2.0195447867571992</v>
      </c>
    </row>
    <row r="46" spans="1:7" x14ac:dyDescent="0.35">
      <c r="A46" s="1">
        <v>21002</v>
      </c>
      <c r="B46">
        <v>3237.386</v>
      </c>
      <c r="C46" s="1">
        <v>21002</v>
      </c>
      <c r="D46">
        <v>4.2</v>
      </c>
      <c r="E46" s="1">
        <f t="shared" si="1"/>
        <v>21367</v>
      </c>
      <c r="F46" s="3">
        <f t="shared" si="0"/>
        <v>3.0999999999999996</v>
      </c>
      <c r="G46">
        <f t="shared" si="2"/>
        <v>-0.72595606455331252</v>
      </c>
    </row>
    <row r="47" spans="1:7" x14ac:dyDescent="0.35">
      <c r="A47" s="1">
        <v>21094</v>
      </c>
      <c r="B47">
        <v>3203.8939999999998</v>
      </c>
      <c r="C47" s="1">
        <v>21094</v>
      </c>
      <c r="D47">
        <v>4.9000000000000004</v>
      </c>
      <c r="E47" s="1">
        <f t="shared" si="1"/>
        <v>21459</v>
      </c>
      <c r="F47" s="3">
        <f t="shared" si="0"/>
        <v>1.5</v>
      </c>
      <c r="G47">
        <f t="shared" si="2"/>
        <v>2.6573288629399228</v>
      </c>
    </row>
    <row r="48" spans="1:7" x14ac:dyDescent="0.35">
      <c r="A48" s="1">
        <v>21186</v>
      </c>
      <c r="B48">
        <v>3120.7240000000002</v>
      </c>
      <c r="C48" s="1">
        <v>21186</v>
      </c>
      <c r="D48">
        <v>6.3</v>
      </c>
      <c r="E48" s="1">
        <f t="shared" si="1"/>
        <v>21551</v>
      </c>
      <c r="F48" s="3">
        <f t="shared" si="0"/>
        <v>-0.5</v>
      </c>
      <c r="G48">
        <f t="shared" si="2"/>
        <v>7.4151062381678123</v>
      </c>
    </row>
    <row r="49" spans="1:7" x14ac:dyDescent="0.35">
      <c r="A49" s="1">
        <v>21276</v>
      </c>
      <c r="B49">
        <v>3141.2240000000002</v>
      </c>
      <c r="C49" s="1">
        <v>21276</v>
      </c>
      <c r="D49">
        <v>7.4</v>
      </c>
      <c r="E49" s="1">
        <f t="shared" si="1"/>
        <v>21641</v>
      </c>
      <c r="F49" s="3">
        <f t="shared" si="0"/>
        <v>-2.3000000000000007</v>
      </c>
      <c r="G49">
        <f t="shared" si="2"/>
        <v>9.1188339322506131</v>
      </c>
    </row>
    <row r="50" spans="1:7" x14ac:dyDescent="0.35">
      <c r="A50" s="1">
        <v>21367</v>
      </c>
      <c r="B50">
        <v>3213.884</v>
      </c>
      <c r="C50" s="1">
        <v>21367</v>
      </c>
      <c r="D50">
        <v>7.3</v>
      </c>
      <c r="E50" s="1">
        <f t="shared" si="1"/>
        <v>21732</v>
      </c>
      <c r="F50" s="3">
        <f t="shared" si="0"/>
        <v>-2</v>
      </c>
      <c r="G50">
        <f t="shared" si="2"/>
        <v>6.7262228506069111</v>
      </c>
    </row>
    <row r="51" spans="1:7" x14ac:dyDescent="0.35">
      <c r="A51" s="1">
        <v>21459</v>
      </c>
      <c r="B51">
        <v>3289.0320000000002</v>
      </c>
      <c r="C51" s="1">
        <v>21459</v>
      </c>
      <c r="D51">
        <v>6.4</v>
      </c>
      <c r="E51" s="1">
        <f t="shared" si="1"/>
        <v>21824</v>
      </c>
      <c r="F51" s="3">
        <f t="shared" si="0"/>
        <v>-0.80000000000000071</v>
      </c>
      <c r="G51">
        <f t="shared" si="2"/>
        <v>4.5849356284767051</v>
      </c>
    </row>
    <row r="52" spans="1:7" x14ac:dyDescent="0.35">
      <c r="A52" s="1">
        <v>21551</v>
      </c>
      <c r="B52">
        <v>3352.1289999999999</v>
      </c>
      <c r="C52" s="1">
        <v>21551</v>
      </c>
      <c r="D52">
        <v>5.8</v>
      </c>
      <c r="E52" s="1">
        <f t="shared" si="1"/>
        <v>21916</v>
      </c>
      <c r="F52" s="3">
        <f t="shared" si="0"/>
        <v>-0.70000000000000018</v>
      </c>
      <c r="G52">
        <f t="shared" si="2"/>
        <v>4.9237961904210703</v>
      </c>
    </row>
    <row r="53" spans="1:7" x14ac:dyDescent="0.35">
      <c r="A53" s="1">
        <v>21641</v>
      </c>
      <c r="B53">
        <v>3427.6669999999999</v>
      </c>
      <c r="C53" s="1">
        <v>21641</v>
      </c>
      <c r="D53">
        <v>5.0999999999999996</v>
      </c>
      <c r="E53" s="1">
        <f t="shared" si="1"/>
        <v>22007</v>
      </c>
      <c r="F53" s="3">
        <f t="shared" si="0"/>
        <v>0.10000000000000053</v>
      </c>
      <c r="G53">
        <f t="shared" si="2"/>
        <v>2.0590973393856515</v>
      </c>
    </row>
    <row r="54" spans="1:7" x14ac:dyDescent="0.35">
      <c r="A54" s="1">
        <v>21732</v>
      </c>
      <c r="B54">
        <v>3430.0569999999998</v>
      </c>
      <c r="C54" s="1">
        <v>21732</v>
      </c>
      <c r="D54">
        <v>5.3</v>
      </c>
      <c r="E54" s="1">
        <f t="shared" si="1"/>
        <v>22098</v>
      </c>
      <c r="F54" s="3">
        <f t="shared" si="0"/>
        <v>0.20000000000000018</v>
      </c>
      <c r="G54">
        <f t="shared" si="2"/>
        <v>2.4876554529560391</v>
      </c>
    </row>
    <row r="55" spans="1:7" x14ac:dyDescent="0.35">
      <c r="A55" s="1">
        <v>21824</v>
      </c>
      <c r="B55">
        <v>3439.8319999999999</v>
      </c>
      <c r="C55" s="1">
        <v>21824</v>
      </c>
      <c r="D55">
        <v>5.6</v>
      </c>
      <c r="E55" s="1">
        <f t="shared" si="1"/>
        <v>22190</v>
      </c>
      <c r="F55" s="3">
        <f t="shared" si="0"/>
        <v>0.70000000000000018</v>
      </c>
      <c r="G55">
        <f t="shared" si="2"/>
        <v>0.88510136541550821</v>
      </c>
    </row>
    <row r="56" spans="1:7" x14ac:dyDescent="0.35">
      <c r="A56" s="1">
        <v>21916</v>
      </c>
      <c r="B56">
        <v>3517.181</v>
      </c>
      <c r="C56" s="1">
        <v>21916</v>
      </c>
      <c r="D56">
        <v>5.0999999999999996</v>
      </c>
      <c r="E56" s="1">
        <f t="shared" si="1"/>
        <v>22282</v>
      </c>
      <c r="F56" s="3">
        <f t="shared" si="0"/>
        <v>1.7000000000000002</v>
      </c>
      <c r="G56">
        <f t="shared" si="2"/>
        <v>-0.66752322385456031</v>
      </c>
    </row>
    <row r="57" spans="1:7" x14ac:dyDescent="0.35">
      <c r="A57" s="1">
        <v>22007</v>
      </c>
      <c r="B57">
        <v>3498.2460000000001</v>
      </c>
      <c r="C57" s="1">
        <v>22007</v>
      </c>
      <c r="D57">
        <v>5.2</v>
      </c>
      <c r="E57" s="1">
        <f t="shared" si="1"/>
        <v>22372</v>
      </c>
      <c r="F57" s="3">
        <f t="shared" si="0"/>
        <v>1.7999999999999998</v>
      </c>
      <c r="G57">
        <f t="shared" si="2"/>
        <v>1.5657846818091237</v>
      </c>
    </row>
    <row r="58" spans="1:7" x14ac:dyDescent="0.35">
      <c r="A58" s="1">
        <v>22098</v>
      </c>
      <c r="B58">
        <v>3515.3850000000002</v>
      </c>
      <c r="C58" s="1">
        <v>22098</v>
      </c>
      <c r="D58">
        <v>5.5</v>
      </c>
      <c r="E58" s="1">
        <f t="shared" si="1"/>
        <v>22463</v>
      </c>
      <c r="F58" s="3">
        <f t="shared" si="0"/>
        <v>1.2999999999999998</v>
      </c>
      <c r="G58">
        <f t="shared" si="2"/>
        <v>3.0115335873595495</v>
      </c>
    </row>
    <row r="59" spans="1:7" x14ac:dyDescent="0.35">
      <c r="A59" s="1">
        <v>22190</v>
      </c>
      <c r="B59">
        <v>3470.2779999999998</v>
      </c>
      <c r="C59" s="1">
        <v>22190</v>
      </c>
      <c r="D59">
        <v>6.3</v>
      </c>
      <c r="E59" s="1">
        <f t="shared" si="1"/>
        <v>22555</v>
      </c>
      <c r="F59" s="3">
        <f t="shared" si="0"/>
        <v>-9.9999999999999645E-2</v>
      </c>
      <c r="G59">
        <f t="shared" si="2"/>
        <v>6.3974989899944656</v>
      </c>
    </row>
    <row r="60" spans="1:7" x14ac:dyDescent="0.35">
      <c r="A60" s="1">
        <v>22282</v>
      </c>
      <c r="B60">
        <v>3493.703</v>
      </c>
      <c r="C60" s="1">
        <v>22282</v>
      </c>
      <c r="D60">
        <v>6.8</v>
      </c>
      <c r="E60" s="1">
        <f t="shared" si="1"/>
        <v>22647</v>
      </c>
      <c r="F60" s="3">
        <f t="shared" si="0"/>
        <v>-1.2000000000000002</v>
      </c>
      <c r="G60">
        <f t="shared" si="2"/>
        <v>7.5691608588365877</v>
      </c>
    </row>
    <row r="61" spans="1:7" x14ac:dyDescent="0.35">
      <c r="A61" s="1">
        <v>22372</v>
      </c>
      <c r="B61">
        <v>3553.0210000000002</v>
      </c>
      <c r="C61" s="1">
        <v>22372</v>
      </c>
      <c r="D61">
        <v>7</v>
      </c>
      <c r="E61" s="1">
        <f t="shared" si="1"/>
        <v>22737</v>
      </c>
      <c r="F61" s="3">
        <f t="shared" si="0"/>
        <v>-1.5</v>
      </c>
      <c r="G61">
        <f t="shared" si="2"/>
        <v>6.730272632782075</v>
      </c>
    </row>
    <row r="62" spans="1:7" x14ac:dyDescent="0.35">
      <c r="A62" s="1">
        <v>22463</v>
      </c>
      <c r="B62">
        <v>3621.252</v>
      </c>
      <c r="C62" s="1">
        <v>22463</v>
      </c>
      <c r="D62">
        <v>6.8</v>
      </c>
      <c r="E62" s="1">
        <f t="shared" si="1"/>
        <v>22828</v>
      </c>
      <c r="F62" s="3">
        <f t="shared" si="0"/>
        <v>-1.2000000000000002</v>
      </c>
      <c r="G62">
        <f t="shared" si="2"/>
        <v>6.0068727611334305</v>
      </c>
    </row>
    <row r="63" spans="1:7" x14ac:dyDescent="0.35">
      <c r="A63" s="1">
        <v>22555</v>
      </c>
      <c r="B63">
        <v>3692.2890000000002</v>
      </c>
      <c r="C63" s="1">
        <v>22555</v>
      </c>
      <c r="D63">
        <v>6.2</v>
      </c>
      <c r="E63" s="1">
        <f t="shared" si="1"/>
        <v>22920</v>
      </c>
      <c r="F63" s="3">
        <f t="shared" si="0"/>
        <v>-0.70000000000000018</v>
      </c>
      <c r="G63">
        <f t="shared" si="2"/>
        <v>4.3098468185995165</v>
      </c>
    </row>
    <row r="64" spans="1:7" x14ac:dyDescent="0.35">
      <c r="A64" s="1">
        <v>22647</v>
      </c>
      <c r="B64">
        <v>3758.1469999999999</v>
      </c>
      <c r="C64" s="1">
        <v>22647</v>
      </c>
      <c r="D64">
        <v>5.6</v>
      </c>
      <c r="E64" s="1">
        <f t="shared" si="1"/>
        <v>23012</v>
      </c>
      <c r="F64" s="3">
        <f t="shared" si="0"/>
        <v>0.20000000000000018</v>
      </c>
      <c r="G64">
        <f t="shared" si="2"/>
        <v>3.6011098022509458</v>
      </c>
    </row>
    <row r="65" spans="1:7" x14ac:dyDescent="0.35">
      <c r="A65" s="1">
        <v>22737</v>
      </c>
      <c r="B65">
        <v>3792.1489999999999</v>
      </c>
      <c r="C65" s="1">
        <v>22737</v>
      </c>
      <c r="D65">
        <v>5.5</v>
      </c>
      <c r="E65" s="1">
        <f t="shared" si="1"/>
        <v>23102</v>
      </c>
      <c r="F65" s="3">
        <f t="shared" si="0"/>
        <v>0.20000000000000018</v>
      </c>
      <c r="G65">
        <f t="shared" si="2"/>
        <v>3.824586006509767</v>
      </c>
    </row>
    <row r="66" spans="1:7" x14ac:dyDescent="0.35">
      <c r="A66" s="1">
        <v>22828</v>
      </c>
      <c r="B66">
        <v>3838.7759999999998</v>
      </c>
      <c r="C66" s="1">
        <v>22828</v>
      </c>
      <c r="D66">
        <v>5.6</v>
      </c>
      <c r="E66" s="1">
        <f t="shared" si="1"/>
        <v>23193</v>
      </c>
      <c r="F66" s="3">
        <f t="shared" si="0"/>
        <v>-9.9999999999999645E-2</v>
      </c>
      <c r="G66">
        <f t="shared" si="2"/>
        <v>4.8186974181353648</v>
      </c>
    </row>
    <row r="67" spans="1:7" x14ac:dyDescent="0.35">
      <c r="A67" s="1">
        <v>22920</v>
      </c>
      <c r="B67">
        <v>3851.4209999999998</v>
      </c>
      <c r="C67" s="1">
        <v>22920</v>
      </c>
      <c r="D67">
        <v>5.5</v>
      </c>
      <c r="E67" s="1">
        <f t="shared" si="1"/>
        <v>23285</v>
      </c>
      <c r="F67" s="3">
        <f t="shared" si="0"/>
        <v>9.9999999999999645E-2</v>
      </c>
      <c r="G67">
        <f t="shared" si="2"/>
        <v>5.1598098468071951</v>
      </c>
    </row>
    <row r="68" spans="1:7" x14ac:dyDescent="0.35">
      <c r="A68" s="1">
        <v>23012</v>
      </c>
      <c r="B68">
        <v>3893.482</v>
      </c>
      <c r="C68" s="1">
        <v>23012</v>
      </c>
      <c r="D68">
        <v>5.8</v>
      </c>
      <c r="E68" s="1">
        <f t="shared" si="1"/>
        <v>23377</v>
      </c>
      <c r="F68" s="3">
        <f t="shared" si="0"/>
        <v>-0.29999999999999982</v>
      </c>
      <c r="G68">
        <f t="shared" si="2"/>
        <v>6.2173396461059793</v>
      </c>
    </row>
    <row r="69" spans="1:7" x14ac:dyDescent="0.35">
      <c r="A69" s="1">
        <v>23102</v>
      </c>
      <c r="B69">
        <v>3937.183</v>
      </c>
      <c r="C69" s="1">
        <v>23102</v>
      </c>
      <c r="D69">
        <v>5.7</v>
      </c>
      <c r="E69" s="1">
        <f t="shared" si="1"/>
        <v>23468</v>
      </c>
      <c r="F69" s="3">
        <f t="shared" si="0"/>
        <v>-0.5</v>
      </c>
      <c r="G69">
        <f t="shared" si="2"/>
        <v>6.1823135983265054</v>
      </c>
    </row>
    <row r="70" spans="1:7" x14ac:dyDescent="0.35">
      <c r="A70" s="1">
        <v>23193</v>
      </c>
      <c r="B70">
        <v>4023.7550000000001</v>
      </c>
      <c r="C70" s="1">
        <v>23193</v>
      </c>
      <c r="D70">
        <v>5.5</v>
      </c>
      <c r="E70" s="1">
        <f t="shared" si="1"/>
        <v>23559</v>
      </c>
      <c r="F70" s="3">
        <f t="shared" si="0"/>
        <v>-0.5</v>
      </c>
      <c r="G70">
        <f t="shared" si="2"/>
        <v>5.5212854659391519</v>
      </c>
    </row>
    <row r="71" spans="1:7" x14ac:dyDescent="0.35">
      <c r="A71" s="1">
        <v>23285</v>
      </c>
      <c r="B71">
        <v>4050.1469999999999</v>
      </c>
      <c r="C71" s="1">
        <v>23285</v>
      </c>
      <c r="D71">
        <v>5.6</v>
      </c>
      <c r="E71" s="1">
        <f t="shared" si="1"/>
        <v>23651</v>
      </c>
      <c r="F71" s="3">
        <f t="shared" si="0"/>
        <v>-0.59999999999999964</v>
      </c>
      <c r="G71">
        <f t="shared" si="2"/>
        <v>5.157812790498717</v>
      </c>
    </row>
    <row r="72" spans="1:7" x14ac:dyDescent="0.35">
      <c r="A72" s="1">
        <v>23377</v>
      </c>
      <c r="B72">
        <v>4135.5529999999999</v>
      </c>
      <c r="C72" s="1">
        <v>23377</v>
      </c>
      <c r="D72">
        <v>5.5</v>
      </c>
      <c r="E72" s="1">
        <f t="shared" si="1"/>
        <v>23743</v>
      </c>
      <c r="F72" s="3">
        <f t="shared" ref="F72:F135" si="3">D76-D72</f>
        <v>-0.59999999999999964</v>
      </c>
      <c r="G72">
        <f t="shared" ref="G72:G135" si="4">(B76/B72-1)*100</f>
        <v>5.4783000000241833</v>
      </c>
    </row>
    <row r="73" spans="1:7" x14ac:dyDescent="0.35">
      <c r="A73" s="1">
        <v>23468</v>
      </c>
      <c r="B73">
        <v>4180.5919999999996</v>
      </c>
      <c r="C73" s="1">
        <v>23468</v>
      </c>
      <c r="D73">
        <v>5.2</v>
      </c>
      <c r="E73" s="1">
        <f t="shared" ref="E73:E136" si="5">A77</f>
        <v>23833</v>
      </c>
      <c r="F73" s="3">
        <f t="shared" si="3"/>
        <v>-0.5</v>
      </c>
      <c r="G73">
        <f t="shared" si="4"/>
        <v>5.6602749084340376</v>
      </c>
    </row>
    <row r="74" spans="1:7" x14ac:dyDescent="0.35">
      <c r="A74" s="1">
        <v>23559</v>
      </c>
      <c r="B74">
        <v>4245.9179999999997</v>
      </c>
      <c r="C74" s="1">
        <v>23559</v>
      </c>
      <c r="D74">
        <v>5</v>
      </c>
      <c r="E74" s="1">
        <f t="shared" si="5"/>
        <v>23924</v>
      </c>
      <c r="F74" s="3">
        <f t="shared" si="3"/>
        <v>-0.59999999999999964</v>
      </c>
      <c r="G74">
        <f t="shared" si="4"/>
        <v>6.3474848077612389</v>
      </c>
    </row>
    <row r="75" spans="1:7" x14ac:dyDescent="0.35">
      <c r="A75" s="1">
        <v>23651</v>
      </c>
      <c r="B75">
        <v>4259.0460000000003</v>
      </c>
      <c r="C75" s="1">
        <v>23651</v>
      </c>
      <c r="D75">
        <v>5</v>
      </c>
      <c r="E75" s="1">
        <f t="shared" si="5"/>
        <v>24016</v>
      </c>
      <c r="F75" s="3">
        <f t="shared" si="3"/>
        <v>-0.90000000000000036</v>
      </c>
      <c r="G75">
        <f t="shared" si="4"/>
        <v>8.4622706587343508</v>
      </c>
    </row>
    <row r="76" spans="1:7" x14ac:dyDescent="0.35">
      <c r="A76" s="1">
        <v>23743</v>
      </c>
      <c r="B76">
        <v>4362.1109999999999</v>
      </c>
      <c r="C76" s="1">
        <v>23743</v>
      </c>
      <c r="D76">
        <v>4.9000000000000004</v>
      </c>
      <c r="E76" s="1">
        <f t="shared" si="5"/>
        <v>24108</v>
      </c>
      <c r="F76" s="3">
        <f t="shared" si="3"/>
        <v>-1.0000000000000004</v>
      </c>
      <c r="G76">
        <f t="shared" si="4"/>
        <v>8.477019498128314</v>
      </c>
    </row>
    <row r="77" spans="1:7" x14ac:dyDescent="0.35">
      <c r="A77" s="1">
        <v>23833</v>
      </c>
      <c r="B77">
        <v>4417.2250000000004</v>
      </c>
      <c r="C77" s="1">
        <v>23833</v>
      </c>
      <c r="D77">
        <v>4.7</v>
      </c>
      <c r="E77" s="1">
        <f t="shared" si="5"/>
        <v>24198</v>
      </c>
      <c r="F77" s="3">
        <f t="shared" si="3"/>
        <v>-0.90000000000000036</v>
      </c>
      <c r="G77">
        <f t="shared" si="4"/>
        <v>7.4893400268267962</v>
      </c>
    </row>
    <row r="78" spans="1:7" x14ac:dyDescent="0.35">
      <c r="A78" s="1">
        <v>23924</v>
      </c>
      <c r="B78">
        <v>4515.4269999999997</v>
      </c>
      <c r="C78" s="1">
        <v>23924</v>
      </c>
      <c r="D78">
        <v>4.4000000000000004</v>
      </c>
      <c r="E78" s="1">
        <f t="shared" si="5"/>
        <v>24289</v>
      </c>
      <c r="F78" s="3">
        <f t="shared" si="3"/>
        <v>-0.60000000000000053</v>
      </c>
      <c r="G78">
        <f t="shared" si="4"/>
        <v>6.0421085314855016</v>
      </c>
    </row>
    <row r="79" spans="1:7" x14ac:dyDescent="0.35">
      <c r="A79" s="1">
        <v>24016</v>
      </c>
      <c r="B79">
        <v>4619.4579999999996</v>
      </c>
      <c r="C79" s="1">
        <v>24016</v>
      </c>
      <c r="D79">
        <v>4.0999999999999996</v>
      </c>
      <c r="E79" s="1">
        <f t="shared" si="5"/>
        <v>24381</v>
      </c>
      <c r="F79" s="3">
        <f t="shared" si="3"/>
        <v>-0.39999999999999947</v>
      </c>
      <c r="G79">
        <f t="shared" si="4"/>
        <v>4.5044028974827954</v>
      </c>
    </row>
    <row r="80" spans="1:7" x14ac:dyDescent="0.35">
      <c r="A80" s="1">
        <v>24108</v>
      </c>
      <c r="B80">
        <v>4731.8879999999999</v>
      </c>
      <c r="C80" s="1">
        <v>24108</v>
      </c>
      <c r="D80">
        <v>3.9</v>
      </c>
      <c r="E80" s="1">
        <f t="shared" si="5"/>
        <v>24473</v>
      </c>
      <c r="F80" s="3">
        <f t="shared" si="3"/>
        <v>-0.10000000000000009</v>
      </c>
      <c r="G80">
        <f t="shared" si="4"/>
        <v>2.9250692324078731</v>
      </c>
    </row>
    <row r="81" spans="1:7" x14ac:dyDescent="0.35">
      <c r="A81" s="1">
        <v>24198</v>
      </c>
      <c r="B81">
        <v>4748.0460000000003</v>
      </c>
      <c r="C81" s="1">
        <v>24198</v>
      </c>
      <c r="D81">
        <v>3.8</v>
      </c>
      <c r="E81" s="1">
        <f t="shared" si="5"/>
        <v>24563</v>
      </c>
      <c r="F81" s="3">
        <f t="shared" si="3"/>
        <v>0</v>
      </c>
      <c r="G81">
        <f t="shared" si="4"/>
        <v>2.6377377135773372</v>
      </c>
    </row>
    <row r="82" spans="1:7" x14ac:dyDescent="0.35">
      <c r="A82" s="1">
        <v>24289</v>
      </c>
      <c r="B82">
        <v>4788.2539999999999</v>
      </c>
      <c r="C82" s="1">
        <v>24289</v>
      </c>
      <c r="D82">
        <v>3.8</v>
      </c>
      <c r="E82" s="1">
        <f t="shared" si="5"/>
        <v>24654</v>
      </c>
      <c r="F82" s="3">
        <f t="shared" si="3"/>
        <v>0</v>
      </c>
      <c r="G82">
        <f t="shared" si="4"/>
        <v>2.7387436004856935</v>
      </c>
    </row>
    <row r="83" spans="1:7" x14ac:dyDescent="0.35">
      <c r="A83" s="1">
        <v>24381</v>
      </c>
      <c r="B83">
        <v>4827.5370000000003</v>
      </c>
      <c r="C83" s="1">
        <v>24381</v>
      </c>
      <c r="D83">
        <v>3.7</v>
      </c>
      <c r="E83" s="1">
        <f t="shared" si="5"/>
        <v>24746</v>
      </c>
      <c r="F83" s="3">
        <f t="shared" si="3"/>
        <v>0.19999999999999973</v>
      </c>
      <c r="G83">
        <f t="shared" si="4"/>
        <v>2.6709272243796267</v>
      </c>
    </row>
    <row r="84" spans="1:7" x14ac:dyDescent="0.35">
      <c r="A84" s="1">
        <v>24473</v>
      </c>
      <c r="B84">
        <v>4870.299</v>
      </c>
      <c r="C84" s="1">
        <v>24473</v>
      </c>
      <c r="D84">
        <v>3.8</v>
      </c>
      <c r="E84" s="1">
        <f t="shared" si="5"/>
        <v>24838</v>
      </c>
      <c r="F84" s="3">
        <f t="shared" si="3"/>
        <v>-9.9999999999999645E-2</v>
      </c>
      <c r="G84">
        <f t="shared" si="4"/>
        <v>3.8448152772550426</v>
      </c>
    </row>
    <row r="85" spans="1:7" x14ac:dyDescent="0.35">
      <c r="A85" s="1">
        <v>24563</v>
      </c>
      <c r="B85">
        <v>4873.2870000000003</v>
      </c>
      <c r="C85" s="1">
        <v>24563</v>
      </c>
      <c r="D85">
        <v>3.8</v>
      </c>
      <c r="E85" s="1">
        <f t="shared" si="5"/>
        <v>24929</v>
      </c>
      <c r="F85" s="3">
        <f t="shared" si="3"/>
        <v>-0.19999999999999973</v>
      </c>
      <c r="G85">
        <f t="shared" si="4"/>
        <v>5.514676233925897</v>
      </c>
    </row>
    <row r="86" spans="1:7" x14ac:dyDescent="0.35">
      <c r="A86" s="1">
        <v>24654</v>
      </c>
      <c r="B86">
        <v>4919.3919999999998</v>
      </c>
      <c r="C86" s="1">
        <v>24654</v>
      </c>
      <c r="D86">
        <v>3.8</v>
      </c>
      <c r="E86" s="1">
        <f t="shared" si="5"/>
        <v>25020</v>
      </c>
      <c r="F86" s="3">
        <f t="shared" si="3"/>
        <v>-0.29999999999999982</v>
      </c>
      <c r="G86">
        <f t="shared" si="4"/>
        <v>5.3353544503060624</v>
      </c>
    </row>
    <row r="87" spans="1:7" x14ac:dyDescent="0.35">
      <c r="A87" s="1">
        <v>24746</v>
      </c>
      <c r="B87">
        <v>4956.4769999999999</v>
      </c>
      <c r="C87" s="1">
        <v>24746</v>
      </c>
      <c r="D87">
        <v>3.9</v>
      </c>
      <c r="E87" s="1">
        <f t="shared" si="5"/>
        <v>25112</v>
      </c>
      <c r="F87" s="3">
        <f t="shared" si="3"/>
        <v>-0.5</v>
      </c>
      <c r="G87">
        <f t="shared" si="4"/>
        <v>4.9578561546840705</v>
      </c>
    </row>
    <row r="88" spans="1:7" x14ac:dyDescent="0.35">
      <c r="A88" s="1">
        <v>24838</v>
      </c>
      <c r="B88">
        <v>5057.5529999999999</v>
      </c>
      <c r="C88" s="1">
        <v>24838</v>
      </c>
      <c r="D88">
        <v>3.7</v>
      </c>
      <c r="E88" s="1">
        <f t="shared" si="5"/>
        <v>25204</v>
      </c>
      <c r="F88" s="3">
        <f t="shared" si="3"/>
        <v>-0.30000000000000027</v>
      </c>
      <c r="G88">
        <f t="shared" si="4"/>
        <v>4.4694341314861052</v>
      </c>
    </row>
    <row r="89" spans="1:7" x14ac:dyDescent="0.35">
      <c r="A89" s="1">
        <v>24929</v>
      </c>
      <c r="B89">
        <v>5142.0330000000004</v>
      </c>
      <c r="C89" s="1">
        <v>24929</v>
      </c>
      <c r="D89">
        <v>3.6</v>
      </c>
      <c r="E89" s="1">
        <f t="shared" si="5"/>
        <v>25294</v>
      </c>
      <c r="F89" s="3">
        <f t="shared" si="3"/>
        <v>-0.20000000000000018</v>
      </c>
      <c r="G89">
        <f t="shared" si="4"/>
        <v>3.0647800198870589</v>
      </c>
    </row>
    <row r="90" spans="1:7" x14ac:dyDescent="0.35">
      <c r="A90" s="1">
        <v>25020</v>
      </c>
      <c r="B90">
        <v>5181.8590000000004</v>
      </c>
      <c r="C90" s="1">
        <v>25020</v>
      </c>
      <c r="D90">
        <v>3.5</v>
      </c>
      <c r="E90" s="1">
        <f t="shared" si="5"/>
        <v>25385</v>
      </c>
      <c r="F90" s="3">
        <f t="shared" si="3"/>
        <v>0.10000000000000009</v>
      </c>
      <c r="G90">
        <f t="shared" si="4"/>
        <v>2.947610114439625</v>
      </c>
    </row>
    <row r="91" spans="1:7" x14ac:dyDescent="0.35">
      <c r="A91" s="1">
        <v>25112</v>
      </c>
      <c r="B91">
        <v>5202.2120000000004</v>
      </c>
      <c r="C91" s="1">
        <v>25112</v>
      </c>
      <c r="D91">
        <v>3.4</v>
      </c>
      <c r="E91" s="1">
        <f t="shared" si="5"/>
        <v>25477</v>
      </c>
      <c r="F91" s="3">
        <f t="shared" si="3"/>
        <v>0.20000000000000018</v>
      </c>
      <c r="G91">
        <f t="shared" si="4"/>
        <v>2.0442073487201062</v>
      </c>
    </row>
    <row r="92" spans="1:7" x14ac:dyDescent="0.35">
      <c r="A92" s="1">
        <v>25204</v>
      </c>
      <c r="B92">
        <v>5283.5969999999998</v>
      </c>
      <c r="C92" s="1">
        <v>25204</v>
      </c>
      <c r="D92">
        <v>3.4</v>
      </c>
      <c r="E92" s="1">
        <f t="shared" si="5"/>
        <v>25569</v>
      </c>
      <c r="F92" s="3">
        <f t="shared" si="3"/>
        <v>0.80000000000000027</v>
      </c>
      <c r="G92">
        <f t="shared" si="4"/>
        <v>0.32279146195290931</v>
      </c>
    </row>
    <row r="93" spans="1:7" x14ac:dyDescent="0.35">
      <c r="A93" s="1">
        <v>25294</v>
      </c>
      <c r="B93">
        <v>5299.625</v>
      </c>
      <c r="C93" s="1">
        <v>25294</v>
      </c>
      <c r="D93">
        <v>3.4</v>
      </c>
      <c r="E93" s="1">
        <f t="shared" si="5"/>
        <v>25659</v>
      </c>
      <c r="F93" s="3">
        <f t="shared" si="3"/>
        <v>1.4</v>
      </c>
      <c r="G93">
        <f t="shared" si="4"/>
        <v>0.1611246078731865</v>
      </c>
    </row>
    <row r="94" spans="1:7" x14ac:dyDescent="0.35">
      <c r="A94" s="1">
        <v>25385</v>
      </c>
      <c r="B94">
        <v>5334.6</v>
      </c>
      <c r="C94" s="1">
        <v>25385</v>
      </c>
      <c r="D94">
        <v>3.6</v>
      </c>
      <c r="E94" s="1">
        <f t="shared" si="5"/>
        <v>25750</v>
      </c>
      <c r="F94" s="3">
        <f t="shared" si="3"/>
        <v>1.6</v>
      </c>
      <c r="G94">
        <f t="shared" si="4"/>
        <v>0.42134368087578533</v>
      </c>
    </row>
    <row r="95" spans="1:7" x14ac:dyDescent="0.35">
      <c r="A95" s="1">
        <v>25477</v>
      </c>
      <c r="B95">
        <v>5308.5559999999996</v>
      </c>
      <c r="C95" s="1">
        <v>25477</v>
      </c>
      <c r="D95">
        <v>3.6</v>
      </c>
      <c r="E95" s="1">
        <f t="shared" si="5"/>
        <v>25842</v>
      </c>
      <c r="F95" s="3">
        <f t="shared" si="3"/>
        <v>2.1999999999999997</v>
      </c>
      <c r="G95">
        <f t="shared" si="4"/>
        <v>-0.16735247777361906</v>
      </c>
    </row>
    <row r="96" spans="1:7" x14ac:dyDescent="0.35">
      <c r="A96" s="1">
        <v>25569</v>
      </c>
      <c r="B96">
        <v>5300.652</v>
      </c>
      <c r="C96" s="1">
        <v>25569</v>
      </c>
      <c r="D96">
        <v>4.2</v>
      </c>
      <c r="E96" s="1">
        <f t="shared" si="5"/>
        <v>25934</v>
      </c>
      <c r="F96" s="3">
        <f t="shared" si="3"/>
        <v>1.7000000000000002</v>
      </c>
      <c r="G96">
        <f t="shared" si="4"/>
        <v>2.6971587646198891</v>
      </c>
    </row>
    <row r="97" spans="1:7" x14ac:dyDescent="0.35">
      <c r="A97" s="1">
        <v>25659</v>
      </c>
      <c r="B97">
        <v>5308.1639999999998</v>
      </c>
      <c r="C97" s="1">
        <v>25659</v>
      </c>
      <c r="D97">
        <v>4.8</v>
      </c>
      <c r="E97" s="1">
        <f t="shared" si="5"/>
        <v>26024</v>
      </c>
      <c r="F97" s="3">
        <f t="shared" si="3"/>
        <v>1.1000000000000005</v>
      </c>
      <c r="G97">
        <f t="shared" si="4"/>
        <v>3.1064413232145816</v>
      </c>
    </row>
    <row r="98" spans="1:7" x14ac:dyDescent="0.35">
      <c r="A98" s="1">
        <v>25750</v>
      </c>
      <c r="B98">
        <v>5357.0770000000002</v>
      </c>
      <c r="C98" s="1">
        <v>25750</v>
      </c>
      <c r="D98">
        <v>5.2</v>
      </c>
      <c r="E98" s="1">
        <f t="shared" si="5"/>
        <v>26115</v>
      </c>
      <c r="F98" s="3">
        <f t="shared" si="3"/>
        <v>0.79999999999999982</v>
      </c>
      <c r="G98">
        <f t="shared" si="4"/>
        <v>3.0052769448712491</v>
      </c>
    </row>
    <row r="99" spans="1:7" x14ac:dyDescent="0.35">
      <c r="A99" s="1">
        <v>25842</v>
      </c>
      <c r="B99">
        <v>5299.6719999999996</v>
      </c>
      <c r="C99" s="1">
        <v>25842</v>
      </c>
      <c r="D99">
        <v>5.8</v>
      </c>
      <c r="E99" s="1">
        <f t="shared" si="5"/>
        <v>26207</v>
      </c>
      <c r="F99" s="3">
        <f t="shared" si="3"/>
        <v>0.10000000000000053</v>
      </c>
      <c r="G99">
        <f t="shared" si="4"/>
        <v>4.3655531889520871</v>
      </c>
    </row>
    <row r="100" spans="1:7" x14ac:dyDescent="0.35">
      <c r="A100" s="1">
        <v>25934</v>
      </c>
      <c r="B100">
        <v>5443.6189999999997</v>
      </c>
      <c r="C100" s="1">
        <v>25934</v>
      </c>
      <c r="D100">
        <v>5.9</v>
      </c>
      <c r="E100" s="1">
        <f t="shared" si="5"/>
        <v>26299</v>
      </c>
      <c r="F100" s="3">
        <f t="shared" si="3"/>
        <v>-0.10000000000000053</v>
      </c>
      <c r="G100">
        <f t="shared" si="4"/>
        <v>3.4725060662768703</v>
      </c>
    </row>
    <row r="101" spans="1:7" x14ac:dyDescent="0.35">
      <c r="A101" s="1">
        <v>26024</v>
      </c>
      <c r="B101">
        <v>5473.0590000000002</v>
      </c>
      <c r="C101" s="1">
        <v>26024</v>
      </c>
      <c r="D101">
        <v>5.9</v>
      </c>
      <c r="E101" s="1">
        <f t="shared" si="5"/>
        <v>26390</v>
      </c>
      <c r="F101" s="3">
        <f t="shared" si="3"/>
        <v>-0.20000000000000018</v>
      </c>
      <c r="G101">
        <f t="shared" si="4"/>
        <v>5.2513777030358977</v>
      </c>
    </row>
    <row r="102" spans="1:7" x14ac:dyDescent="0.35">
      <c r="A102" s="1">
        <v>26115</v>
      </c>
      <c r="B102">
        <v>5518.0720000000001</v>
      </c>
      <c r="C102" s="1">
        <v>26115</v>
      </c>
      <c r="D102">
        <v>6</v>
      </c>
      <c r="E102" s="1">
        <f t="shared" si="5"/>
        <v>26481</v>
      </c>
      <c r="F102" s="3">
        <f t="shared" si="3"/>
        <v>-0.40000000000000036</v>
      </c>
      <c r="G102">
        <f t="shared" si="4"/>
        <v>5.3783640372941921</v>
      </c>
    </row>
    <row r="103" spans="1:7" x14ac:dyDescent="0.35">
      <c r="A103" s="1">
        <v>26207</v>
      </c>
      <c r="B103">
        <v>5531.0320000000002</v>
      </c>
      <c r="C103" s="1">
        <v>26207</v>
      </c>
      <c r="D103">
        <v>5.9</v>
      </c>
      <c r="E103" s="1">
        <f t="shared" si="5"/>
        <v>26573</v>
      </c>
      <c r="F103" s="3">
        <f t="shared" si="3"/>
        <v>-0.5</v>
      </c>
      <c r="G103">
        <f t="shared" si="4"/>
        <v>6.8918060860974961</v>
      </c>
    </row>
    <row r="104" spans="1:7" x14ac:dyDescent="0.35">
      <c r="A104" s="1">
        <v>26299</v>
      </c>
      <c r="B104">
        <v>5632.6490000000003</v>
      </c>
      <c r="C104" s="1">
        <v>26299</v>
      </c>
      <c r="D104">
        <v>5.8</v>
      </c>
      <c r="E104" s="1">
        <f t="shared" si="5"/>
        <v>26665</v>
      </c>
      <c r="F104" s="3">
        <f t="shared" si="3"/>
        <v>-0.89999999999999947</v>
      </c>
      <c r="G104">
        <f t="shared" si="4"/>
        <v>7.5611847995499026</v>
      </c>
    </row>
    <row r="105" spans="1:7" x14ac:dyDescent="0.35">
      <c r="A105" s="1">
        <v>26390</v>
      </c>
      <c r="B105">
        <v>5760.47</v>
      </c>
      <c r="C105" s="1">
        <v>26390</v>
      </c>
      <c r="D105">
        <v>5.7</v>
      </c>
      <c r="E105" s="1">
        <f t="shared" si="5"/>
        <v>26755</v>
      </c>
      <c r="F105" s="3">
        <f t="shared" si="3"/>
        <v>-0.79999999999999982</v>
      </c>
      <c r="G105">
        <f t="shared" si="4"/>
        <v>6.3195537864097817</v>
      </c>
    </row>
    <row r="106" spans="1:7" x14ac:dyDescent="0.35">
      <c r="A106" s="1">
        <v>26481</v>
      </c>
      <c r="B106">
        <v>5814.8540000000003</v>
      </c>
      <c r="C106" s="1">
        <v>26481</v>
      </c>
      <c r="D106">
        <v>5.6</v>
      </c>
      <c r="E106" s="1">
        <f t="shared" si="5"/>
        <v>26846</v>
      </c>
      <c r="F106" s="3">
        <f t="shared" si="3"/>
        <v>-0.79999999999999982</v>
      </c>
      <c r="G106">
        <f t="shared" si="4"/>
        <v>4.7713493752379765</v>
      </c>
    </row>
    <row r="107" spans="1:7" x14ac:dyDescent="0.35">
      <c r="A107" s="1">
        <v>26573</v>
      </c>
      <c r="B107">
        <v>5912.22</v>
      </c>
      <c r="C107" s="1">
        <v>26573</v>
      </c>
      <c r="D107">
        <v>5.4</v>
      </c>
      <c r="E107" s="1">
        <f t="shared" si="5"/>
        <v>26938</v>
      </c>
      <c r="F107" s="3">
        <f t="shared" si="3"/>
        <v>-0.60000000000000053</v>
      </c>
      <c r="G107">
        <f t="shared" si="4"/>
        <v>4.0240552618136638</v>
      </c>
    </row>
    <row r="108" spans="1:7" x14ac:dyDescent="0.35">
      <c r="A108" s="1">
        <v>26665</v>
      </c>
      <c r="B108">
        <v>6058.5439999999999</v>
      </c>
      <c r="C108" s="1">
        <v>26665</v>
      </c>
      <c r="D108">
        <v>4.9000000000000004</v>
      </c>
      <c r="E108" s="1">
        <f t="shared" si="5"/>
        <v>27030</v>
      </c>
      <c r="F108" s="3">
        <f t="shared" si="3"/>
        <v>0.19999999999999929</v>
      </c>
      <c r="G108">
        <f t="shared" si="4"/>
        <v>0.63899841281997993</v>
      </c>
    </row>
    <row r="109" spans="1:7" x14ac:dyDescent="0.35">
      <c r="A109" s="1">
        <v>26755</v>
      </c>
      <c r="B109">
        <v>6124.5060000000003</v>
      </c>
      <c r="C109" s="1">
        <v>26755</v>
      </c>
      <c r="D109">
        <v>4.9000000000000004</v>
      </c>
      <c r="E109" s="1">
        <f t="shared" si="5"/>
        <v>27120</v>
      </c>
      <c r="F109" s="3">
        <f t="shared" si="3"/>
        <v>0.29999999999999982</v>
      </c>
      <c r="G109">
        <f t="shared" si="4"/>
        <v>-0.20826169490241186</v>
      </c>
    </row>
    <row r="110" spans="1:7" x14ac:dyDescent="0.35">
      <c r="A110" s="1">
        <v>26846</v>
      </c>
      <c r="B110">
        <v>6092.3010000000004</v>
      </c>
      <c r="C110" s="1">
        <v>26846</v>
      </c>
      <c r="D110">
        <v>4.8</v>
      </c>
      <c r="E110" s="1">
        <f t="shared" si="5"/>
        <v>27211</v>
      </c>
      <c r="F110" s="3">
        <f t="shared" si="3"/>
        <v>0.79999999999999982</v>
      </c>
      <c r="G110">
        <f t="shared" si="4"/>
        <v>-0.62903983240487626</v>
      </c>
    </row>
    <row r="111" spans="1:7" x14ac:dyDescent="0.35">
      <c r="A111" s="1">
        <v>26938</v>
      </c>
      <c r="B111">
        <v>6150.1310000000003</v>
      </c>
      <c r="C111" s="1">
        <v>26938</v>
      </c>
      <c r="D111">
        <v>4.8</v>
      </c>
      <c r="E111" s="1">
        <f t="shared" si="5"/>
        <v>27303</v>
      </c>
      <c r="F111" s="3">
        <f t="shared" si="3"/>
        <v>1.7999999999999998</v>
      </c>
      <c r="G111">
        <f t="shared" si="4"/>
        <v>-1.9457634317057715</v>
      </c>
    </row>
    <row r="112" spans="1:7" x14ac:dyDescent="0.35">
      <c r="A112" s="1">
        <v>27030</v>
      </c>
      <c r="B112">
        <v>6097.2579999999998</v>
      </c>
      <c r="C112" s="1">
        <v>27030</v>
      </c>
      <c r="D112">
        <v>5.0999999999999996</v>
      </c>
      <c r="E112" s="1">
        <f t="shared" si="5"/>
        <v>27395</v>
      </c>
      <c r="F112" s="3">
        <f t="shared" si="3"/>
        <v>3.2000000000000011</v>
      </c>
      <c r="G112">
        <f t="shared" si="4"/>
        <v>-2.2997714710448536</v>
      </c>
    </row>
    <row r="113" spans="1:7" x14ac:dyDescent="0.35">
      <c r="A113" s="1">
        <v>27120</v>
      </c>
      <c r="B113">
        <v>6111.7510000000002</v>
      </c>
      <c r="C113" s="1">
        <v>27120</v>
      </c>
      <c r="D113">
        <v>5.2</v>
      </c>
      <c r="E113" s="1">
        <f t="shared" si="5"/>
        <v>27485</v>
      </c>
      <c r="F113" s="3">
        <f t="shared" si="3"/>
        <v>3.7</v>
      </c>
      <c r="G113">
        <f t="shared" si="4"/>
        <v>-1.8348424207727088</v>
      </c>
    </row>
    <row r="114" spans="1:7" x14ac:dyDescent="0.35">
      <c r="A114" s="1">
        <v>27211</v>
      </c>
      <c r="B114">
        <v>6053.9780000000001</v>
      </c>
      <c r="C114" s="1">
        <v>27211</v>
      </c>
      <c r="D114">
        <v>5.6</v>
      </c>
      <c r="E114" s="1">
        <f t="shared" si="5"/>
        <v>27576</v>
      </c>
      <c r="F114" s="3">
        <f t="shared" si="3"/>
        <v>2.9000000000000004</v>
      </c>
      <c r="G114">
        <f t="shared" si="4"/>
        <v>0.79861538974868029</v>
      </c>
    </row>
    <row r="115" spans="1:7" x14ac:dyDescent="0.35">
      <c r="A115" s="1">
        <v>27303</v>
      </c>
      <c r="B115">
        <v>6030.4639999999999</v>
      </c>
      <c r="C115" s="1">
        <v>27303</v>
      </c>
      <c r="D115">
        <v>6.6</v>
      </c>
      <c r="E115" s="1">
        <f t="shared" si="5"/>
        <v>27668</v>
      </c>
      <c r="F115" s="3">
        <f t="shared" si="3"/>
        <v>1.7000000000000011</v>
      </c>
      <c r="G115">
        <f t="shared" si="4"/>
        <v>2.5547951202428143</v>
      </c>
    </row>
    <row r="116" spans="1:7" x14ac:dyDescent="0.35">
      <c r="A116" s="1">
        <v>27395</v>
      </c>
      <c r="B116">
        <v>5957.0349999999999</v>
      </c>
      <c r="C116" s="1">
        <v>27395</v>
      </c>
      <c r="D116">
        <v>8.3000000000000007</v>
      </c>
      <c r="E116" s="1">
        <f t="shared" si="5"/>
        <v>27760</v>
      </c>
      <c r="F116" s="3">
        <f t="shared" si="3"/>
        <v>-0.60000000000000053</v>
      </c>
      <c r="G116">
        <f t="shared" si="4"/>
        <v>6.1543032733566427</v>
      </c>
    </row>
    <row r="117" spans="1:7" x14ac:dyDescent="0.35">
      <c r="A117" s="1">
        <v>27485</v>
      </c>
      <c r="B117">
        <v>5999.61</v>
      </c>
      <c r="C117" s="1">
        <v>27485</v>
      </c>
      <c r="D117">
        <v>8.9</v>
      </c>
      <c r="E117" s="1">
        <f t="shared" si="5"/>
        <v>27851</v>
      </c>
      <c r="F117" s="3">
        <f t="shared" si="3"/>
        <v>-1.3000000000000007</v>
      </c>
      <c r="G117">
        <f t="shared" si="4"/>
        <v>6.1739846423350953</v>
      </c>
    </row>
    <row r="118" spans="1:7" x14ac:dyDescent="0.35">
      <c r="A118" s="1">
        <v>27576</v>
      </c>
      <c r="B118">
        <v>6102.326</v>
      </c>
      <c r="C118" s="1">
        <v>27576</v>
      </c>
      <c r="D118">
        <v>8.5</v>
      </c>
      <c r="E118" s="1">
        <f t="shared" si="5"/>
        <v>27942</v>
      </c>
      <c r="F118" s="3">
        <f t="shared" si="3"/>
        <v>-0.79999999999999982</v>
      </c>
      <c r="G118">
        <f t="shared" si="4"/>
        <v>4.9582569007293298</v>
      </c>
    </row>
    <row r="119" spans="1:7" x14ac:dyDescent="0.35">
      <c r="A119" s="1">
        <v>27668</v>
      </c>
      <c r="B119">
        <v>6184.53</v>
      </c>
      <c r="C119" s="1">
        <v>27668</v>
      </c>
      <c r="D119">
        <v>8.3000000000000007</v>
      </c>
      <c r="E119" s="1">
        <f t="shared" si="5"/>
        <v>28034</v>
      </c>
      <c r="F119" s="3">
        <f t="shared" si="3"/>
        <v>-0.50000000000000089</v>
      </c>
      <c r="G119">
        <f t="shared" si="4"/>
        <v>4.3115159923227786</v>
      </c>
    </row>
    <row r="120" spans="1:7" x14ac:dyDescent="0.35">
      <c r="A120" s="1">
        <v>27760</v>
      </c>
      <c r="B120">
        <v>6323.6490000000003</v>
      </c>
      <c r="C120" s="1">
        <v>27760</v>
      </c>
      <c r="D120">
        <v>7.7</v>
      </c>
      <c r="E120" s="1">
        <f t="shared" si="5"/>
        <v>28126</v>
      </c>
      <c r="F120" s="3">
        <f t="shared" si="3"/>
        <v>-0.20000000000000018</v>
      </c>
      <c r="G120">
        <f t="shared" si="4"/>
        <v>3.2268394403294653</v>
      </c>
    </row>
    <row r="121" spans="1:7" x14ac:dyDescent="0.35">
      <c r="A121" s="1">
        <v>27851</v>
      </c>
      <c r="B121">
        <v>6370.0249999999996</v>
      </c>
      <c r="C121" s="1">
        <v>27851</v>
      </c>
      <c r="D121">
        <v>7.6</v>
      </c>
      <c r="E121" s="1">
        <f t="shared" si="5"/>
        <v>28216</v>
      </c>
      <c r="F121" s="3">
        <f t="shared" si="3"/>
        <v>-0.5</v>
      </c>
      <c r="G121">
        <f t="shared" si="4"/>
        <v>4.4653042962939926</v>
      </c>
    </row>
    <row r="122" spans="1:7" x14ac:dyDescent="0.35">
      <c r="A122" s="1">
        <v>27942</v>
      </c>
      <c r="B122">
        <v>6404.8950000000004</v>
      </c>
      <c r="C122" s="1">
        <v>27942</v>
      </c>
      <c r="D122">
        <v>7.7</v>
      </c>
      <c r="E122" s="1">
        <f t="shared" si="5"/>
        <v>28307</v>
      </c>
      <c r="F122" s="3">
        <f t="shared" si="3"/>
        <v>-0.79999999999999982</v>
      </c>
      <c r="G122">
        <f t="shared" si="4"/>
        <v>5.7699931068347032</v>
      </c>
    </row>
    <row r="123" spans="1:7" x14ac:dyDescent="0.35">
      <c r="A123" s="1">
        <v>28034</v>
      </c>
      <c r="B123">
        <v>6451.1769999999997</v>
      </c>
      <c r="C123" s="1">
        <v>28034</v>
      </c>
      <c r="D123">
        <v>7.8</v>
      </c>
      <c r="E123" s="1">
        <f t="shared" si="5"/>
        <v>28399</v>
      </c>
      <c r="F123" s="3">
        <f t="shared" si="3"/>
        <v>-1.0999999999999996</v>
      </c>
      <c r="G123">
        <f t="shared" si="4"/>
        <v>5.0132712216701014</v>
      </c>
    </row>
    <row r="124" spans="1:7" x14ac:dyDescent="0.35">
      <c r="A124" s="1">
        <v>28126</v>
      </c>
      <c r="B124">
        <v>6527.7030000000004</v>
      </c>
      <c r="C124" s="1">
        <v>28126</v>
      </c>
      <c r="D124">
        <v>7.5</v>
      </c>
      <c r="E124" s="1">
        <f t="shared" si="5"/>
        <v>28491</v>
      </c>
      <c r="F124" s="3">
        <f t="shared" si="3"/>
        <v>-1.2000000000000002</v>
      </c>
      <c r="G124">
        <f t="shared" si="4"/>
        <v>4.1141118093148465</v>
      </c>
    </row>
    <row r="125" spans="1:7" x14ac:dyDescent="0.35">
      <c r="A125" s="1">
        <v>28216</v>
      </c>
      <c r="B125">
        <v>6654.4660000000003</v>
      </c>
      <c r="C125" s="1">
        <v>28216</v>
      </c>
      <c r="D125">
        <v>7.1</v>
      </c>
      <c r="E125" s="1">
        <f t="shared" si="5"/>
        <v>28581</v>
      </c>
      <c r="F125" s="3">
        <f t="shared" si="3"/>
        <v>-1.0999999999999996</v>
      </c>
      <c r="G125">
        <f t="shared" si="4"/>
        <v>6.0779332255961549</v>
      </c>
    </row>
    <row r="126" spans="1:7" x14ac:dyDescent="0.35">
      <c r="A126" s="1">
        <v>28307</v>
      </c>
      <c r="B126">
        <v>6774.4570000000003</v>
      </c>
      <c r="C126" s="1">
        <v>28307</v>
      </c>
      <c r="D126">
        <v>6.9</v>
      </c>
      <c r="E126" s="1">
        <f t="shared" si="5"/>
        <v>28672</v>
      </c>
      <c r="F126" s="3">
        <f t="shared" si="3"/>
        <v>-0.90000000000000036</v>
      </c>
      <c r="G126">
        <f t="shared" si="4"/>
        <v>5.2470330832419476</v>
      </c>
    </row>
    <row r="127" spans="1:7" x14ac:dyDescent="0.35">
      <c r="A127" s="1">
        <v>28399</v>
      </c>
      <c r="B127">
        <v>6774.5919999999996</v>
      </c>
      <c r="C127" s="1">
        <v>28399</v>
      </c>
      <c r="D127">
        <v>6.7</v>
      </c>
      <c r="E127" s="1">
        <f t="shared" si="5"/>
        <v>28764</v>
      </c>
      <c r="F127" s="3">
        <f t="shared" si="3"/>
        <v>-0.79999999999999982</v>
      </c>
      <c r="G127">
        <f t="shared" si="4"/>
        <v>6.6595597196111633</v>
      </c>
    </row>
    <row r="128" spans="1:7" x14ac:dyDescent="0.35">
      <c r="A128" s="1">
        <v>28491</v>
      </c>
      <c r="B128">
        <v>6796.26</v>
      </c>
      <c r="C128" s="1">
        <v>28491</v>
      </c>
      <c r="D128">
        <v>6.3</v>
      </c>
      <c r="E128" s="1">
        <f t="shared" si="5"/>
        <v>28856</v>
      </c>
      <c r="F128" s="3">
        <f t="shared" si="3"/>
        <v>-0.39999999999999947</v>
      </c>
      <c r="G128">
        <f t="shared" si="4"/>
        <v>6.5104483936753388</v>
      </c>
    </row>
    <row r="129" spans="1:7" x14ac:dyDescent="0.35">
      <c r="A129" s="1">
        <v>28581</v>
      </c>
      <c r="B129">
        <v>7058.92</v>
      </c>
      <c r="C129" s="1">
        <v>28581</v>
      </c>
      <c r="D129">
        <v>6</v>
      </c>
      <c r="E129" s="1">
        <f t="shared" si="5"/>
        <v>28946</v>
      </c>
      <c r="F129" s="3">
        <f t="shared" si="3"/>
        <v>-0.29999999999999982</v>
      </c>
      <c r="G129">
        <f t="shared" si="4"/>
        <v>2.6566953584967523</v>
      </c>
    </row>
    <row r="130" spans="1:7" x14ac:dyDescent="0.35">
      <c r="A130" s="1">
        <v>28672</v>
      </c>
      <c r="B130">
        <v>7129.915</v>
      </c>
      <c r="C130" s="1">
        <v>28672</v>
      </c>
      <c r="D130">
        <v>6</v>
      </c>
      <c r="E130" s="1">
        <f t="shared" si="5"/>
        <v>29037</v>
      </c>
      <c r="F130" s="3">
        <f t="shared" si="3"/>
        <v>-9.9999999999999645E-2</v>
      </c>
      <c r="G130">
        <f t="shared" si="4"/>
        <v>2.3894534507073351</v>
      </c>
    </row>
    <row r="131" spans="1:7" x14ac:dyDescent="0.35">
      <c r="A131" s="1">
        <v>28764</v>
      </c>
      <c r="B131">
        <v>7225.75</v>
      </c>
      <c r="C131" s="1">
        <v>28764</v>
      </c>
      <c r="D131">
        <v>5.9</v>
      </c>
      <c r="E131" s="1">
        <f t="shared" si="5"/>
        <v>29129</v>
      </c>
      <c r="F131" s="3">
        <f t="shared" si="3"/>
        <v>9.9999999999999645E-2</v>
      </c>
      <c r="G131">
        <f t="shared" si="4"/>
        <v>1.284088156938723</v>
      </c>
    </row>
    <row r="132" spans="1:7" x14ac:dyDescent="0.35">
      <c r="A132" s="1">
        <v>28856</v>
      </c>
      <c r="B132">
        <v>7238.7269999999999</v>
      </c>
      <c r="C132" s="1">
        <v>28856</v>
      </c>
      <c r="D132">
        <v>5.9</v>
      </c>
      <c r="E132" s="1">
        <f t="shared" si="5"/>
        <v>29221</v>
      </c>
      <c r="F132" s="3">
        <f t="shared" si="3"/>
        <v>0.39999999999999947</v>
      </c>
      <c r="G132">
        <f t="shared" si="4"/>
        <v>1.420553641544986</v>
      </c>
    </row>
    <row r="133" spans="1:7" x14ac:dyDescent="0.35">
      <c r="A133" s="1">
        <v>28946</v>
      </c>
      <c r="B133">
        <v>7246.4539999999997</v>
      </c>
      <c r="C133" s="1">
        <v>28946</v>
      </c>
      <c r="D133">
        <v>5.7</v>
      </c>
      <c r="E133" s="1">
        <f t="shared" si="5"/>
        <v>29312</v>
      </c>
      <c r="F133" s="3">
        <f t="shared" si="3"/>
        <v>1.5999999999999996</v>
      </c>
      <c r="G133">
        <f t="shared" si="4"/>
        <v>-0.77506874396774394</v>
      </c>
    </row>
    <row r="134" spans="1:7" x14ac:dyDescent="0.35">
      <c r="A134" s="1">
        <v>29037</v>
      </c>
      <c r="B134">
        <v>7300.2809999999999</v>
      </c>
      <c r="C134" s="1">
        <v>29037</v>
      </c>
      <c r="D134">
        <v>5.9</v>
      </c>
      <c r="E134" s="1">
        <f t="shared" si="5"/>
        <v>29403</v>
      </c>
      <c r="F134" s="3">
        <f t="shared" si="3"/>
        <v>1.7999999999999998</v>
      </c>
      <c r="G134">
        <f t="shared" si="4"/>
        <v>-1.623745716089553</v>
      </c>
    </row>
    <row r="135" spans="1:7" x14ac:dyDescent="0.35">
      <c r="A135" s="1">
        <v>29129</v>
      </c>
      <c r="B135">
        <v>7318.5349999999999</v>
      </c>
      <c r="C135" s="1">
        <v>29129</v>
      </c>
      <c r="D135">
        <v>6</v>
      </c>
      <c r="E135" s="1">
        <f t="shared" si="5"/>
        <v>29495</v>
      </c>
      <c r="F135" s="3">
        <f t="shared" si="3"/>
        <v>1.4000000000000004</v>
      </c>
      <c r="G135">
        <f t="shared" si="4"/>
        <v>-3.9051531488198954E-2</v>
      </c>
    </row>
    <row r="136" spans="1:7" x14ac:dyDescent="0.35">
      <c r="A136" s="1">
        <v>29221</v>
      </c>
      <c r="B136">
        <v>7341.5569999999998</v>
      </c>
      <c r="C136" s="1">
        <v>29221</v>
      </c>
      <c r="D136">
        <v>6.3</v>
      </c>
      <c r="E136" s="1">
        <f t="shared" si="5"/>
        <v>29587</v>
      </c>
      <c r="F136" s="3">
        <f t="shared" ref="F136:F199" si="6">D140-D136</f>
        <v>1.1000000000000005</v>
      </c>
      <c r="G136">
        <f t="shared" ref="G136:G199" si="7">(B140/B136-1)*100</f>
        <v>1.6000011986558205</v>
      </c>
    </row>
    <row r="137" spans="1:7" x14ac:dyDescent="0.35">
      <c r="A137" s="1">
        <v>29312</v>
      </c>
      <c r="B137">
        <v>7190.2889999999998</v>
      </c>
      <c r="C137" s="1">
        <v>29312</v>
      </c>
      <c r="D137">
        <v>7.3</v>
      </c>
      <c r="E137" s="1">
        <f t="shared" ref="E137:E200" si="8">A141</f>
        <v>29677</v>
      </c>
      <c r="F137" s="3">
        <f t="shared" si="6"/>
        <v>0.10000000000000053</v>
      </c>
      <c r="G137">
        <f t="shared" si="7"/>
        <v>2.9686706612209957</v>
      </c>
    </row>
    <row r="138" spans="1:7" x14ac:dyDescent="0.35">
      <c r="A138" s="1">
        <v>29403</v>
      </c>
      <c r="B138">
        <v>7181.7430000000004</v>
      </c>
      <c r="C138" s="1">
        <v>29403</v>
      </c>
      <c r="D138">
        <v>7.7</v>
      </c>
      <c r="E138" s="1">
        <f t="shared" si="8"/>
        <v>29768</v>
      </c>
      <c r="F138" s="3">
        <f t="shared" si="6"/>
        <v>-0.29999999999999982</v>
      </c>
      <c r="G138">
        <f t="shared" si="7"/>
        <v>4.325718700878034</v>
      </c>
    </row>
    <row r="139" spans="1:7" x14ac:dyDescent="0.35">
      <c r="A139" s="1">
        <v>29495</v>
      </c>
      <c r="B139">
        <v>7315.6769999999997</v>
      </c>
      <c r="C139" s="1">
        <v>29495</v>
      </c>
      <c r="D139">
        <v>7.4</v>
      </c>
      <c r="E139" s="1">
        <f t="shared" si="8"/>
        <v>29860</v>
      </c>
      <c r="F139" s="3">
        <f t="shared" si="6"/>
        <v>0.79999999999999893</v>
      </c>
      <c r="G139">
        <f t="shared" si="7"/>
        <v>1.2998250196119887</v>
      </c>
    </row>
    <row r="140" spans="1:7" x14ac:dyDescent="0.35">
      <c r="A140" s="1">
        <v>29587</v>
      </c>
      <c r="B140">
        <v>7459.0219999999999</v>
      </c>
      <c r="C140" s="1">
        <v>29587</v>
      </c>
      <c r="D140">
        <v>7.4</v>
      </c>
      <c r="E140" s="1">
        <f t="shared" si="8"/>
        <v>29952</v>
      </c>
      <c r="F140" s="3">
        <f t="shared" si="6"/>
        <v>1.4000000000000004</v>
      </c>
      <c r="G140">
        <f t="shared" si="7"/>
        <v>-2.190515056799669</v>
      </c>
    </row>
    <row r="141" spans="1:7" x14ac:dyDescent="0.35">
      <c r="A141" s="1">
        <v>29677</v>
      </c>
      <c r="B141">
        <v>7403.7449999999999</v>
      </c>
      <c r="C141" s="1">
        <v>29677</v>
      </c>
      <c r="D141">
        <v>7.4</v>
      </c>
      <c r="E141" s="1">
        <f t="shared" si="8"/>
        <v>30042</v>
      </c>
      <c r="F141" s="3">
        <f t="shared" si="6"/>
        <v>2</v>
      </c>
      <c r="G141">
        <f t="shared" si="7"/>
        <v>-1.0107452377141501</v>
      </c>
    </row>
    <row r="142" spans="1:7" x14ac:dyDescent="0.35">
      <c r="A142" s="1">
        <v>29768</v>
      </c>
      <c r="B142">
        <v>7492.4049999999997</v>
      </c>
      <c r="C142" s="1">
        <v>29768</v>
      </c>
      <c r="D142">
        <v>7.4</v>
      </c>
      <c r="E142" s="1">
        <f t="shared" si="8"/>
        <v>30133</v>
      </c>
      <c r="F142" s="3">
        <f t="shared" si="6"/>
        <v>2.5</v>
      </c>
      <c r="G142">
        <f t="shared" si="7"/>
        <v>-2.5560417516138023</v>
      </c>
    </row>
    <row r="143" spans="1:7" x14ac:dyDescent="0.35">
      <c r="A143" s="1">
        <v>29860</v>
      </c>
      <c r="B143">
        <v>7410.768</v>
      </c>
      <c r="C143" s="1">
        <v>29860</v>
      </c>
      <c r="D143">
        <v>8.1999999999999993</v>
      </c>
      <c r="E143" s="1">
        <f t="shared" si="8"/>
        <v>30225</v>
      </c>
      <c r="F143" s="3">
        <f t="shared" si="6"/>
        <v>2.5</v>
      </c>
      <c r="G143">
        <f t="shared" si="7"/>
        <v>-1.4431837563933958</v>
      </c>
    </row>
    <row r="144" spans="1:7" x14ac:dyDescent="0.35">
      <c r="A144" s="1">
        <v>29952</v>
      </c>
      <c r="B144">
        <v>7295.6310000000003</v>
      </c>
      <c r="C144" s="1">
        <v>29952</v>
      </c>
      <c r="D144">
        <v>8.8000000000000007</v>
      </c>
      <c r="E144" s="1">
        <f t="shared" si="8"/>
        <v>30317</v>
      </c>
      <c r="F144" s="3">
        <f t="shared" si="6"/>
        <v>1.5999999999999996</v>
      </c>
      <c r="G144">
        <f t="shared" si="7"/>
        <v>1.4314731652409485</v>
      </c>
    </row>
    <row r="145" spans="1:7" x14ac:dyDescent="0.35">
      <c r="A145" s="1">
        <v>30042</v>
      </c>
      <c r="B145">
        <v>7328.9120000000003</v>
      </c>
      <c r="C145" s="1">
        <v>30042</v>
      </c>
      <c r="D145">
        <v>9.4</v>
      </c>
      <c r="E145" s="1">
        <f t="shared" si="8"/>
        <v>30407</v>
      </c>
      <c r="F145" s="3">
        <f t="shared" si="6"/>
        <v>0.69999999999999929</v>
      </c>
      <c r="G145">
        <f t="shared" si="7"/>
        <v>3.2684796870258381</v>
      </c>
    </row>
    <row r="146" spans="1:7" x14ac:dyDescent="0.35">
      <c r="A146" s="1">
        <v>30133</v>
      </c>
      <c r="B146">
        <v>7300.8959999999997</v>
      </c>
      <c r="C146" s="1">
        <v>30133</v>
      </c>
      <c r="D146">
        <v>9.9</v>
      </c>
      <c r="E146" s="1">
        <f t="shared" si="8"/>
        <v>30498</v>
      </c>
      <c r="F146" s="3">
        <f t="shared" si="6"/>
        <v>-0.5</v>
      </c>
      <c r="G146">
        <f t="shared" si="7"/>
        <v>5.7369670791092009</v>
      </c>
    </row>
    <row r="147" spans="1:7" x14ac:dyDescent="0.35">
      <c r="A147" s="1">
        <v>30225</v>
      </c>
      <c r="B147">
        <v>7303.817</v>
      </c>
      <c r="C147" s="1">
        <v>30225</v>
      </c>
      <c r="D147">
        <v>10.7</v>
      </c>
      <c r="E147" s="1">
        <f t="shared" si="8"/>
        <v>30590</v>
      </c>
      <c r="F147" s="3">
        <f t="shared" si="6"/>
        <v>-2.1999999999999993</v>
      </c>
      <c r="G147">
        <f t="shared" si="7"/>
        <v>7.8996639702226812</v>
      </c>
    </row>
    <row r="148" spans="1:7" x14ac:dyDescent="0.35">
      <c r="A148" s="1">
        <v>30317</v>
      </c>
      <c r="B148">
        <v>7400.0659999999998</v>
      </c>
      <c r="C148" s="1">
        <v>30317</v>
      </c>
      <c r="D148">
        <v>10.4</v>
      </c>
      <c r="E148" s="1">
        <f t="shared" si="8"/>
        <v>30682</v>
      </c>
      <c r="F148" s="3">
        <f t="shared" si="6"/>
        <v>-2.5</v>
      </c>
      <c r="G148">
        <f t="shared" si="7"/>
        <v>8.5780451147327685</v>
      </c>
    </row>
    <row r="149" spans="1:7" x14ac:dyDescent="0.35">
      <c r="A149" s="1">
        <v>30407</v>
      </c>
      <c r="B149">
        <v>7568.4560000000001</v>
      </c>
      <c r="C149" s="1">
        <v>30407</v>
      </c>
      <c r="D149">
        <v>10.1</v>
      </c>
      <c r="E149" s="1">
        <f t="shared" si="8"/>
        <v>30773</v>
      </c>
      <c r="F149" s="3">
        <f t="shared" si="6"/>
        <v>-2.6999999999999993</v>
      </c>
      <c r="G149">
        <f t="shared" si="7"/>
        <v>7.9965319214381436</v>
      </c>
    </row>
    <row r="150" spans="1:7" x14ac:dyDescent="0.35">
      <c r="A150" s="1">
        <v>30498</v>
      </c>
      <c r="B150">
        <v>7719.7460000000001</v>
      </c>
      <c r="C150" s="1">
        <v>30498</v>
      </c>
      <c r="D150">
        <v>9.4</v>
      </c>
      <c r="E150" s="1">
        <f t="shared" si="8"/>
        <v>30864</v>
      </c>
      <c r="F150" s="3">
        <f t="shared" si="6"/>
        <v>-2</v>
      </c>
      <c r="G150">
        <f t="shared" si="7"/>
        <v>6.9007322261639192</v>
      </c>
    </row>
    <row r="151" spans="1:7" x14ac:dyDescent="0.35">
      <c r="A151" s="1">
        <v>30590</v>
      </c>
      <c r="B151">
        <v>7880.7939999999999</v>
      </c>
      <c r="C151" s="1">
        <v>30590</v>
      </c>
      <c r="D151">
        <v>8.5</v>
      </c>
      <c r="E151" s="1">
        <f t="shared" si="8"/>
        <v>30956</v>
      </c>
      <c r="F151" s="3">
        <f t="shared" si="6"/>
        <v>-1.2000000000000002</v>
      </c>
      <c r="G151">
        <f t="shared" si="7"/>
        <v>5.5756437739649112</v>
      </c>
    </row>
    <row r="152" spans="1:7" x14ac:dyDescent="0.35">
      <c r="A152" s="1">
        <v>30682</v>
      </c>
      <c r="B152">
        <v>8034.8469999999998</v>
      </c>
      <c r="C152" s="1">
        <v>30682</v>
      </c>
      <c r="D152">
        <v>7.9</v>
      </c>
      <c r="E152" s="1">
        <f t="shared" si="8"/>
        <v>31048</v>
      </c>
      <c r="F152" s="3">
        <f t="shared" si="6"/>
        <v>-0.70000000000000018</v>
      </c>
      <c r="G152">
        <f t="shared" si="7"/>
        <v>4.5548222635726665</v>
      </c>
    </row>
    <row r="153" spans="1:7" x14ac:dyDescent="0.35">
      <c r="A153" s="1">
        <v>30773</v>
      </c>
      <c r="B153">
        <v>8173.67</v>
      </c>
      <c r="C153" s="1">
        <v>30773</v>
      </c>
      <c r="D153">
        <v>7.4</v>
      </c>
      <c r="E153" s="1">
        <f t="shared" si="8"/>
        <v>31138</v>
      </c>
      <c r="F153" s="3">
        <f t="shared" si="6"/>
        <v>-0.10000000000000053</v>
      </c>
      <c r="G153">
        <f t="shared" si="7"/>
        <v>3.6839877313373348</v>
      </c>
    </row>
    <row r="154" spans="1:7" x14ac:dyDescent="0.35">
      <c r="A154" s="1">
        <v>30864</v>
      </c>
      <c r="B154">
        <v>8252.4650000000001</v>
      </c>
      <c r="C154" s="1">
        <v>30864</v>
      </c>
      <c r="D154">
        <v>7.4</v>
      </c>
      <c r="E154" s="1">
        <f t="shared" si="8"/>
        <v>31229</v>
      </c>
      <c r="F154" s="3">
        <f t="shared" si="6"/>
        <v>-0.20000000000000018</v>
      </c>
      <c r="G154">
        <f t="shared" si="7"/>
        <v>4.2624234092480062</v>
      </c>
    </row>
    <row r="155" spans="1:7" x14ac:dyDescent="0.35">
      <c r="A155" s="1">
        <v>30956</v>
      </c>
      <c r="B155">
        <v>8320.1990000000005</v>
      </c>
      <c r="C155" s="1">
        <v>30956</v>
      </c>
      <c r="D155">
        <v>7.3</v>
      </c>
      <c r="E155" s="1">
        <f t="shared" si="8"/>
        <v>31321</v>
      </c>
      <c r="F155" s="3">
        <f t="shared" si="6"/>
        <v>-0.29999999999999982</v>
      </c>
      <c r="G155">
        <f t="shared" si="7"/>
        <v>4.182460058948112</v>
      </c>
    </row>
    <row r="156" spans="1:7" x14ac:dyDescent="0.35">
      <c r="A156" s="1">
        <v>31048</v>
      </c>
      <c r="B156">
        <v>8400.82</v>
      </c>
      <c r="C156" s="1">
        <v>31048</v>
      </c>
      <c r="D156">
        <v>7.2</v>
      </c>
      <c r="E156" s="1">
        <f t="shared" si="8"/>
        <v>31413</v>
      </c>
      <c r="F156" s="3">
        <f t="shared" si="6"/>
        <v>-0.20000000000000018</v>
      </c>
      <c r="G156">
        <f t="shared" si="7"/>
        <v>4.1461071657290738</v>
      </c>
    </row>
    <row r="157" spans="1:7" x14ac:dyDescent="0.35">
      <c r="A157" s="1">
        <v>31138</v>
      </c>
      <c r="B157">
        <v>8474.7870000000003</v>
      </c>
      <c r="C157" s="1">
        <v>31138</v>
      </c>
      <c r="D157">
        <v>7.3</v>
      </c>
      <c r="E157" s="1">
        <f t="shared" si="8"/>
        <v>31503</v>
      </c>
      <c r="F157" s="3">
        <f t="shared" si="6"/>
        <v>-9.9999999999999645E-2</v>
      </c>
      <c r="G157">
        <f t="shared" si="7"/>
        <v>3.7020045459549511</v>
      </c>
    </row>
    <row r="158" spans="1:7" x14ac:dyDescent="0.35">
      <c r="A158" s="1">
        <v>31229</v>
      </c>
      <c r="B158">
        <v>8604.2199999999993</v>
      </c>
      <c r="C158" s="1">
        <v>31229</v>
      </c>
      <c r="D158">
        <v>7.2</v>
      </c>
      <c r="E158" s="1">
        <f t="shared" si="8"/>
        <v>31594</v>
      </c>
      <c r="F158" s="3">
        <f t="shared" si="6"/>
        <v>-0.20000000000000018</v>
      </c>
      <c r="G158">
        <f t="shared" si="7"/>
        <v>3.1191787285773875</v>
      </c>
    </row>
    <row r="159" spans="1:7" x14ac:dyDescent="0.35">
      <c r="A159" s="1">
        <v>31321</v>
      </c>
      <c r="B159">
        <v>8668.1880000000001</v>
      </c>
      <c r="C159" s="1">
        <v>31321</v>
      </c>
      <c r="D159">
        <v>7</v>
      </c>
      <c r="E159" s="1">
        <f t="shared" si="8"/>
        <v>31686</v>
      </c>
      <c r="F159" s="3">
        <f t="shared" si="6"/>
        <v>-0.20000000000000018</v>
      </c>
      <c r="G159">
        <f t="shared" si="7"/>
        <v>2.9072396676214085</v>
      </c>
    </row>
    <row r="160" spans="1:7" x14ac:dyDescent="0.35">
      <c r="A160" s="1">
        <v>31413</v>
      </c>
      <c r="B160">
        <v>8749.1270000000004</v>
      </c>
      <c r="C160" s="1">
        <v>31413</v>
      </c>
      <c r="D160">
        <v>7</v>
      </c>
      <c r="E160" s="1">
        <f t="shared" si="8"/>
        <v>31778</v>
      </c>
      <c r="F160" s="3">
        <f t="shared" si="6"/>
        <v>-0.40000000000000036</v>
      </c>
      <c r="G160">
        <f t="shared" si="7"/>
        <v>2.7115848244058993</v>
      </c>
    </row>
    <row r="161" spans="1:7" x14ac:dyDescent="0.35">
      <c r="A161" s="1">
        <v>31503</v>
      </c>
      <c r="B161">
        <v>8788.5239999999994</v>
      </c>
      <c r="C161" s="1">
        <v>31503</v>
      </c>
      <c r="D161">
        <v>7.2</v>
      </c>
      <c r="E161" s="1">
        <f t="shared" si="8"/>
        <v>31868</v>
      </c>
      <c r="F161" s="3">
        <f t="shared" si="6"/>
        <v>-0.90000000000000036</v>
      </c>
      <c r="G161">
        <f t="shared" si="7"/>
        <v>3.3536006728774881</v>
      </c>
    </row>
    <row r="162" spans="1:7" x14ac:dyDescent="0.35">
      <c r="A162" s="1">
        <v>31594</v>
      </c>
      <c r="B162">
        <v>8872.6010000000006</v>
      </c>
      <c r="C162" s="1">
        <v>31594</v>
      </c>
      <c r="D162">
        <v>7</v>
      </c>
      <c r="E162" s="1">
        <f t="shared" si="8"/>
        <v>31959</v>
      </c>
      <c r="F162" s="3">
        <f t="shared" si="6"/>
        <v>-1</v>
      </c>
      <c r="G162">
        <f t="shared" si="7"/>
        <v>3.2619859723208355</v>
      </c>
    </row>
    <row r="163" spans="1:7" x14ac:dyDescent="0.35">
      <c r="A163" s="1">
        <v>31686</v>
      </c>
      <c r="B163">
        <v>8920.1929999999993</v>
      </c>
      <c r="C163" s="1">
        <v>31686</v>
      </c>
      <c r="D163">
        <v>6.8</v>
      </c>
      <c r="E163" s="1">
        <f t="shared" si="8"/>
        <v>32051</v>
      </c>
      <c r="F163" s="3">
        <f t="shared" si="6"/>
        <v>-1</v>
      </c>
      <c r="G163">
        <f t="shared" si="7"/>
        <v>4.474555651430423</v>
      </c>
    </row>
    <row r="164" spans="1:7" x14ac:dyDescent="0.35">
      <c r="A164" s="1">
        <v>31778</v>
      </c>
      <c r="B164">
        <v>8986.3670000000002</v>
      </c>
      <c r="C164" s="1">
        <v>31778</v>
      </c>
      <c r="D164">
        <v>6.6</v>
      </c>
      <c r="E164" s="1">
        <f t="shared" si="8"/>
        <v>32143</v>
      </c>
      <c r="F164" s="3">
        <f t="shared" si="6"/>
        <v>-0.89999999999999947</v>
      </c>
      <c r="G164">
        <f t="shared" si="7"/>
        <v>4.2412578965448366</v>
      </c>
    </row>
    <row r="165" spans="1:7" x14ac:dyDescent="0.35">
      <c r="A165" s="1">
        <v>31868</v>
      </c>
      <c r="B165">
        <v>9083.2559999999994</v>
      </c>
      <c r="C165" s="1">
        <v>31868</v>
      </c>
      <c r="D165">
        <v>6.3</v>
      </c>
      <c r="E165" s="1">
        <f t="shared" si="8"/>
        <v>32234</v>
      </c>
      <c r="F165" s="3">
        <f t="shared" si="6"/>
        <v>-0.79999999999999982</v>
      </c>
      <c r="G165">
        <f t="shared" si="7"/>
        <v>4.4844932257771752</v>
      </c>
    </row>
    <row r="166" spans="1:7" x14ac:dyDescent="0.35">
      <c r="A166" s="1">
        <v>31959</v>
      </c>
      <c r="B166">
        <v>9162.0239999999994</v>
      </c>
      <c r="C166" s="1">
        <v>31959</v>
      </c>
      <c r="D166">
        <v>6</v>
      </c>
      <c r="E166" s="1">
        <f t="shared" si="8"/>
        <v>32325</v>
      </c>
      <c r="F166" s="3">
        <f t="shared" si="6"/>
        <v>-0.5</v>
      </c>
      <c r="G166">
        <f t="shared" si="7"/>
        <v>4.1932001051296242</v>
      </c>
    </row>
    <row r="167" spans="1:7" x14ac:dyDescent="0.35">
      <c r="A167" s="1">
        <v>32051</v>
      </c>
      <c r="B167">
        <v>9319.3320000000003</v>
      </c>
      <c r="C167" s="1">
        <v>32051</v>
      </c>
      <c r="D167">
        <v>5.8</v>
      </c>
      <c r="E167" s="1">
        <f t="shared" si="8"/>
        <v>32417</v>
      </c>
      <c r="F167" s="3">
        <f t="shared" si="6"/>
        <v>-0.5</v>
      </c>
      <c r="G167">
        <f t="shared" si="7"/>
        <v>3.7993388367320691</v>
      </c>
    </row>
    <row r="168" spans="1:7" x14ac:dyDescent="0.35">
      <c r="A168" s="1">
        <v>32143</v>
      </c>
      <c r="B168">
        <v>9367.5020000000004</v>
      </c>
      <c r="C168" s="1">
        <v>32143</v>
      </c>
      <c r="D168">
        <v>5.7</v>
      </c>
      <c r="E168" s="1">
        <f t="shared" si="8"/>
        <v>32509</v>
      </c>
      <c r="F168" s="3">
        <f t="shared" si="6"/>
        <v>-0.5</v>
      </c>
      <c r="G168">
        <f t="shared" si="7"/>
        <v>4.3151632099998505</v>
      </c>
    </row>
    <row r="169" spans="1:7" x14ac:dyDescent="0.35">
      <c r="A169" s="1">
        <v>32234</v>
      </c>
      <c r="B169">
        <v>9490.5939999999991</v>
      </c>
      <c r="C169" s="1">
        <v>32234</v>
      </c>
      <c r="D169">
        <v>5.5</v>
      </c>
      <c r="E169" s="1">
        <f t="shared" si="8"/>
        <v>32599</v>
      </c>
      <c r="F169" s="3">
        <f t="shared" si="6"/>
        <v>-0.29999999999999982</v>
      </c>
      <c r="G169">
        <f t="shared" si="7"/>
        <v>3.7479108262349126</v>
      </c>
    </row>
    <row r="170" spans="1:7" x14ac:dyDescent="0.35">
      <c r="A170" s="1">
        <v>32325</v>
      </c>
      <c r="B170">
        <v>9546.2060000000001</v>
      </c>
      <c r="C170" s="1">
        <v>32325</v>
      </c>
      <c r="D170">
        <v>5.5</v>
      </c>
      <c r="E170" s="1">
        <f t="shared" si="8"/>
        <v>32690</v>
      </c>
      <c r="F170" s="3">
        <f t="shared" si="6"/>
        <v>-0.29999999999999982</v>
      </c>
      <c r="G170">
        <f t="shared" si="7"/>
        <v>3.9075419072247097</v>
      </c>
    </row>
    <row r="171" spans="1:7" x14ac:dyDescent="0.35">
      <c r="A171" s="1">
        <v>32417</v>
      </c>
      <c r="B171">
        <v>9673.4050000000007</v>
      </c>
      <c r="C171" s="1">
        <v>32417</v>
      </c>
      <c r="D171">
        <v>5.3</v>
      </c>
      <c r="E171" s="1">
        <f t="shared" si="8"/>
        <v>32782</v>
      </c>
      <c r="F171" s="3">
        <f t="shared" si="6"/>
        <v>0.10000000000000053</v>
      </c>
      <c r="G171">
        <f t="shared" si="7"/>
        <v>2.743211930028755</v>
      </c>
    </row>
    <row r="172" spans="1:7" x14ac:dyDescent="0.35">
      <c r="A172" s="1">
        <v>32509</v>
      </c>
      <c r="B172">
        <v>9771.7250000000004</v>
      </c>
      <c r="C172" s="1">
        <v>32509</v>
      </c>
      <c r="D172">
        <v>5.2</v>
      </c>
      <c r="E172" s="1">
        <f t="shared" si="8"/>
        <v>32874</v>
      </c>
      <c r="F172" s="3">
        <f t="shared" si="6"/>
        <v>9.9999999999999645E-2</v>
      </c>
      <c r="G172">
        <f t="shared" si="7"/>
        <v>2.821006526483294</v>
      </c>
    </row>
    <row r="173" spans="1:7" x14ac:dyDescent="0.35">
      <c r="A173" s="1">
        <v>32599</v>
      </c>
      <c r="B173">
        <v>9846.2929999999997</v>
      </c>
      <c r="C173" s="1">
        <v>32599</v>
      </c>
      <c r="D173">
        <v>5.2</v>
      </c>
      <c r="E173" s="1">
        <f t="shared" si="8"/>
        <v>32964</v>
      </c>
      <c r="F173" s="3">
        <f t="shared" si="6"/>
        <v>9.9999999999999645E-2</v>
      </c>
      <c r="G173">
        <f t="shared" si="7"/>
        <v>2.4127049641931242</v>
      </c>
    </row>
    <row r="174" spans="1:7" x14ac:dyDescent="0.35">
      <c r="A174" s="1">
        <v>32690</v>
      </c>
      <c r="B174">
        <v>9919.2279999999992</v>
      </c>
      <c r="C174" s="1">
        <v>32690</v>
      </c>
      <c r="D174">
        <v>5.2</v>
      </c>
      <c r="E174" s="1">
        <f t="shared" si="8"/>
        <v>33055</v>
      </c>
      <c r="F174" s="3">
        <f t="shared" si="6"/>
        <v>0.5</v>
      </c>
      <c r="G174">
        <f t="shared" si="7"/>
        <v>1.7273622503686914</v>
      </c>
    </row>
    <row r="175" spans="1:7" x14ac:dyDescent="0.35">
      <c r="A175" s="1">
        <v>32782</v>
      </c>
      <c r="B175">
        <v>9938.7669999999998</v>
      </c>
      <c r="C175" s="1">
        <v>32782</v>
      </c>
      <c r="D175">
        <v>5.4</v>
      </c>
      <c r="E175" s="1">
        <f t="shared" si="8"/>
        <v>33147</v>
      </c>
      <c r="F175" s="3">
        <f t="shared" si="6"/>
        <v>0.69999999999999929</v>
      </c>
      <c r="G175">
        <f t="shared" si="7"/>
        <v>0.60306273403933908</v>
      </c>
    </row>
    <row r="176" spans="1:7" x14ac:dyDescent="0.35">
      <c r="A176" s="1">
        <v>32874</v>
      </c>
      <c r="B176">
        <v>10047.386</v>
      </c>
      <c r="C176" s="1">
        <v>32874</v>
      </c>
      <c r="D176">
        <v>5.3</v>
      </c>
      <c r="E176" s="1">
        <f t="shared" si="8"/>
        <v>33239</v>
      </c>
      <c r="F176" s="3">
        <f t="shared" si="6"/>
        <v>1.2999999999999998</v>
      </c>
      <c r="G176">
        <f t="shared" si="7"/>
        <v>-0.95019739462584019</v>
      </c>
    </row>
    <row r="177" spans="1:7" x14ac:dyDescent="0.35">
      <c r="A177" s="1">
        <v>32964</v>
      </c>
      <c r="B177">
        <v>10083.855</v>
      </c>
      <c r="C177" s="1">
        <v>32964</v>
      </c>
      <c r="D177">
        <v>5.3</v>
      </c>
      <c r="E177" s="1">
        <f t="shared" si="8"/>
        <v>33329</v>
      </c>
      <c r="F177" s="3">
        <f t="shared" si="6"/>
        <v>1.5</v>
      </c>
      <c r="G177">
        <f t="shared" si="7"/>
        <v>-0.53893079581170955</v>
      </c>
    </row>
    <row r="178" spans="1:7" x14ac:dyDescent="0.35">
      <c r="A178" s="1">
        <v>33055</v>
      </c>
      <c r="B178">
        <v>10090.569</v>
      </c>
      <c r="C178" s="1">
        <v>33055</v>
      </c>
      <c r="D178">
        <v>5.7</v>
      </c>
      <c r="E178" s="1">
        <f t="shared" si="8"/>
        <v>33420</v>
      </c>
      <c r="F178" s="3">
        <f t="shared" si="6"/>
        <v>1.2000000000000002</v>
      </c>
      <c r="G178">
        <f t="shared" si="7"/>
        <v>-0.10280887034219699</v>
      </c>
    </row>
    <row r="179" spans="1:7" x14ac:dyDescent="0.35">
      <c r="A179" s="1">
        <v>33147</v>
      </c>
      <c r="B179">
        <v>9998.7039999999997</v>
      </c>
      <c r="C179" s="1">
        <v>33147</v>
      </c>
      <c r="D179">
        <v>6.1</v>
      </c>
      <c r="E179" s="1">
        <f t="shared" si="8"/>
        <v>33512</v>
      </c>
      <c r="F179" s="3">
        <f t="shared" si="6"/>
        <v>1</v>
      </c>
      <c r="G179">
        <f t="shared" si="7"/>
        <v>1.1664011655910578</v>
      </c>
    </row>
    <row r="180" spans="1:7" x14ac:dyDescent="0.35">
      <c r="A180" s="1">
        <v>33239</v>
      </c>
      <c r="B180">
        <v>9951.9159999999993</v>
      </c>
      <c r="C180" s="1">
        <v>33239</v>
      </c>
      <c r="D180">
        <v>6.6</v>
      </c>
      <c r="E180" s="1">
        <f t="shared" si="8"/>
        <v>33604</v>
      </c>
      <c r="F180" s="3">
        <f t="shared" si="6"/>
        <v>0.80000000000000071</v>
      </c>
      <c r="G180">
        <f t="shared" si="7"/>
        <v>2.858936912248855</v>
      </c>
    </row>
    <row r="181" spans="1:7" x14ac:dyDescent="0.35">
      <c r="A181" s="1">
        <v>33329</v>
      </c>
      <c r="B181">
        <v>10029.51</v>
      </c>
      <c r="C181" s="1">
        <v>33329</v>
      </c>
      <c r="D181">
        <v>6.8</v>
      </c>
      <c r="E181" s="1">
        <f t="shared" si="8"/>
        <v>33695</v>
      </c>
      <c r="F181" s="3">
        <f t="shared" si="6"/>
        <v>0.79999999999999982</v>
      </c>
      <c r="G181">
        <f t="shared" si="7"/>
        <v>3.1698358145113792</v>
      </c>
    </row>
    <row r="182" spans="1:7" x14ac:dyDescent="0.35">
      <c r="A182" s="1">
        <v>33420</v>
      </c>
      <c r="B182">
        <v>10080.195</v>
      </c>
      <c r="C182" s="1">
        <v>33420</v>
      </c>
      <c r="D182">
        <v>6.9</v>
      </c>
      <c r="E182" s="1">
        <f t="shared" si="8"/>
        <v>33786</v>
      </c>
      <c r="F182" s="3">
        <f t="shared" si="6"/>
        <v>0.69999999999999929</v>
      </c>
      <c r="G182">
        <f t="shared" si="7"/>
        <v>3.6653854414522735</v>
      </c>
    </row>
    <row r="183" spans="1:7" x14ac:dyDescent="0.35">
      <c r="A183" s="1">
        <v>33512</v>
      </c>
      <c r="B183">
        <v>10115.329</v>
      </c>
      <c r="C183" s="1">
        <v>33512</v>
      </c>
      <c r="D183">
        <v>7.1</v>
      </c>
      <c r="E183" s="1">
        <f t="shared" si="8"/>
        <v>33878</v>
      </c>
      <c r="F183" s="3">
        <f t="shared" si="6"/>
        <v>0.30000000000000071</v>
      </c>
      <c r="G183">
        <f t="shared" si="7"/>
        <v>4.3826453889932671</v>
      </c>
    </row>
    <row r="184" spans="1:7" x14ac:dyDescent="0.35">
      <c r="A184" s="1">
        <v>33604</v>
      </c>
      <c r="B184">
        <v>10236.434999999999</v>
      </c>
      <c r="C184" s="1">
        <v>33604</v>
      </c>
      <c r="D184">
        <v>7.4</v>
      </c>
      <c r="E184" s="1">
        <f t="shared" si="8"/>
        <v>33970</v>
      </c>
      <c r="F184" s="3">
        <f t="shared" si="6"/>
        <v>-0.30000000000000071</v>
      </c>
      <c r="G184">
        <f t="shared" si="7"/>
        <v>3.3199058070509935</v>
      </c>
    </row>
    <row r="185" spans="1:7" x14ac:dyDescent="0.35">
      <c r="A185" s="1">
        <v>33695</v>
      </c>
      <c r="B185">
        <v>10347.429</v>
      </c>
      <c r="C185" s="1">
        <v>33695</v>
      </c>
      <c r="D185">
        <v>7.6</v>
      </c>
      <c r="E185" s="1">
        <f t="shared" si="8"/>
        <v>34060</v>
      </c>
      <c r="F185" s="3">
        <f t="shared" si="6"/>
        <v>-0.5</v>
      </c>
      <c r="G185">
        <f t="shared" si="7"/>
        <v>2.8066682071459459</v>
      </c>
    </row>
    <row r="186" spans="1:7" x14ac:dyDescent="0.35">
      <c r="A186" s="1">
        <v>33786</v>
      </c>
      <c r="B186">
        <v>10449.673000000001</v>
      </c>
      <c r="C186" s="1">
        <v>33786</v>
      </c>
      <c r="D186">
        <v>7.6</v>
      </c>
      <c r="E186" s="1">
        <f t="shared" si="8"/>
        <v>34151</v>
      </c>
      <c r="F186" s="3">
        <f t="shared" si="6"/>
        <v>-0.79999999999999982</v>
      </c>
      <c r="G186">
        <f t="shared" si="7"/>
        <v>2.2865117406066116</v>
      </c>
    </row>
    <row r="187" spans="1:7" x14ac:dyDescent="0.35">
      <c r="A187" s="1">
        <v>33878</v>
      </c>
      <c r="B187">
        <v>10558.647999999999</v>
      </c>
      <c r="C187" s="1">
        <v>33878</v>
      </c>
      <c r="D187">
        <v>7.4</v>
      </c>
      <c r="E187" s="1">
        <f t="shared" si="8"/>
        <v>34243</v>
      </c>
      <c r="F187" s="3">
        <f t="shared" si="6"/>
        <v>-0.80000000000000071</v>
      </c>
      <c r="G187">
        <f t="shared" si="7"/>
        <v>2.6077107599381977</v>
      </c>
    </row>
    <row r="188" spans="1:7" x14ac:dyDescent="0.35">
      <c r="A188" s="1">
        <v>33970</v>
      </c>
      <c r="B188">
        <v>10576.275</v>
      </c>
      <c r="C188" s="1">
        <v>33970</v>
      </c>
      <c r="D188">
        <v>7.1</v>
      </c>
      <c r="E188" s="1">
        <f t="shared" si="8"/>
        <v>34335</v>
      </c>
      <c r="F188" s="3">
        <f t="shared" si="6"/>
        <v>-0.5</v>
      </c>
      <c r="G188">
        <f t="shared" si="7"/>
        <v>3.4307069360431708</v>
      </c>
    </row>
    <row r="189" spans="1:7" x14ac:dyDescent="0.35">
      <c r="A189" s="1">
        <v>34060</v>
      </c>
      <c r="B189">
        <v>10637.847</v>
      </c>
      <c r="C189" s="1">
        <v>34060</v>
      </c>
      <c r="D189">
        <v>7.1</v>
      </c>
      <c r="E189" s="1">
        <f t="shared" si="8"/>
        <v>34425</v>
      </c>
      <c r="F189" s="3">
        <f t="shared" si="6"/>
        <v>-0.89999999999999947</v>
      </c>
      <c r="G189">
        <f t="shared" si="7"/>
        <v>4.2256106898322709</v>
      </c>
    </row>
    <row r="190" spans="1:7" x14ac:dyDescent="0.35">
      <c r="A190" s="1">
        <v>34151</v>
      </c>
      <c r="B190">
        <v>10688.606</v>
      </c>
      <c r="C190" s="1">
        <v>34151</v>
      </c>
      <c r="D190">
        <v>6.8</v>
      </c>
      <c r="E190" s="1">
        <f t="shared" si="8"/>
        <v>34516</v>
      </c>
      <c r="F190" s="3">
        <f t="shared" si="6"/>
        <v>-0.79999999999999982</v>
      </c>
      <c r="G190">
        <f t="shared" si="7"/>
        <v>4.3370482549361489</v>
      </c>
    </row>
    <row r="191" spans="1:7" x14ac:dyDescent="0.35">
      <c r="A191" s="1">
        <v>34243</v>
      </c>
      <c r="B191">
        <v>10833.986999999999</v>
      </c>
      <c r="C191" s="1">
        <v>34243</v>
      </c>
      <c r="D191">
        <v>6.6</v>
      </c>
      <c r="E191" s="1">
        <f t="shared" si="8"/>
        <v>34608</v>
      </c>
      <c r="F191" s="3">
        <f t="shared" si="6"/>
        <v>-1</v>
      </c>
      <c r="G191">
        <f t="shared" si="7"/>
        <v>4.1161670214298951</v>
      </c>
    </row>
    <row r="192" spans="1:7" x14ac:dyDescent="0.35">
      <c r="A192" s="1">
        <v>34335</v>
      </c>
      <c r="B192">
        <v>10939.116</v>
      </c>
      <c r="C192" s="1">
        <v>34335</v>
      </c>
      <c r="D192">
        <v>6.6</v>
      </c>
      <c r="E192" s="1">
        <f t="shared" si="8"/>
        <v>34700</v>
      </c>
      <c r="F192" s="3">
        <f t="shared" si="6"/>
        <v>-1.0999999999999996</v>
      </c>
      <c r="G192">
        <f t="shared" si="7"/>
        <v>3.4814056272920002</v>
      </c>
    </row>
    <row r="193" spans="1:7" x14ac:dyDescent="0.35">
      <c r="A193" s="1">
        <v>34425</v>
      </c>
      <c r="B193">
        <v>11087.361000000001</v>
      </c>
      <c r="C193" s="1">
        <v>34425</v>
      </c>
      <c r="D193">
        <v>6.2</v>
      </c>
      <c r="E193" s="1">
        <f t="shared" si="8"/>
        <v>34790</v>
      </c>
      <c r="F193" s="3">
        <f t="shared" si="6"/>
        <v>-0.5</v>
      </c>
      <c r="G193">
        <f t="shared" si="7"/>
        <v>2.4023751008017014</v>
      </c>
    </row>
    <row r="194" spans="1:7" x14ac:dyDescent="0.35">
      <c r="A194" s="1">
        <v>34516</v>
      </c>
      <c r="B194">
        <v>11152.175999999999</v>
      </c>
      <c r="C194" s="1">
        <v>34516</v>
      </c>
      <c r="D194">
        <v>6</v>
      </c>
      <c r="E194" s="1">
        <f t="shared" si="8"/>
        <v>34881</v>
      </c>
      <c r="F194" s="3">
        <f t="shared" si="6"/>
        <v>-0.29999999999999982</v>
      </c>
      <c r="G194">
        <f t="shared" si="7"/>
        <v>2.6733258155179795</v>
      </c>
    </row>
    <row r="195" spans="1:7" x14ac:dyDescent="0.35">
      <c r="A195" s="1">
        <v>34608</v>
      </c>
      <c r="B195">
        <v>11279.932000000001</v>
      </c>
      <c r="C195" s="1">
        <v>34608</v>
      </c>
      <c r="D195">
        <v>5.6</v>
      </c>
      <c r="E195" s="1">
        <f t="shared" si="8"/>
        <v>34973</v>
      </c>
      <c r="F195" s="3">
        <f t="shared" si="6"/>
        <v>0</v>
      </c>
      <c r="G195">
        <f t="shared" si="7"/>
        <v>2.1997916299495213</v>
      </c>
    </row>
    <row r="196" spans="1:7" x14ac:dyDescent="0.35">
      <c r="A196" s="1">
        <v>34700</v>
      </c>
      <c r="B196">
        <v>11319.950999999999</v>
      </c>
      <c r="C196" s="1">
        <v>34700</v>
      </c>
      <c r="D196">
        <v>5.5</v>
      </c>
      <c r="E196" s="1">
        <f t="shared" si="8"/>
        <v>35065</v>
      </c>
      <c r="F196" s="3">
        <f t="shared" si="6"/>
        <v>0</v>
      </c>
      <c r="G196">
        <f t="shared" si="7"/>
        <v>2.6013098466592277</v>
      </c>
    </row>
    <row r="197" spans="1:7" x14ac:dyDescent="0.35">
      <c r="A197" s="1">
        <v>34790</v>
      </c>
      <c r="B197">
        <v>11353.721</v>
      </c>
      <c r="C197" s="1">
        <v>34790</v>
      </c>
      <c r="D197">
        <v>5.7</v>
      </c>
      <c r="E197" s="1">
        <f t="shared" si="8"/>
        <v>35156</v>
      </c>
      <c r="F197" s="3">
        <f t="shared" si="6"/>
        <v>-0.20000000000000018</v>
      </c>
      <c r="G197">
        <f t="shared" si="7"/>
        <v>4.0023794842237281</v>
      </c>
    </row>
    <row r="198" spans="1:7" x14ac:dyDescent="0.35">
      <c r="A198" s="1">
        <v>34881</v>
      </c>
      <c r="B198">
        <v>11450.31</v>
      </c>
      <c r="C198" s="1">
        <v>34881</v>
      </c>
      <c r="D198">
        <v>5.7</v>
      </c>
      <c r="E198" s="1">
        <f t="shared" si="8"/>
        <v>35247</v>
      </c>
      <c r="F198" s="3">
        <f t="shared" si="6"/>
        <v>-0.40000000000000036</v>
      </c>
      <c r="G198">
        <f t="shared" si="7"/>
        <v>4.0501348871777365</v>
      </c>
    </row>
    <row r="199" spans="1:7" x14ac:dyDescent="0.35">
      <c r="A199" s="1">
        <v>34973</v>
      </c>
      <c r="B199">
        <v>11528.066999999999</v>
      </c>
      <c r="C199" s="1">
        <v>34973</v>
      </c>
      <c r="D199">
        <v>5.6</v>
      </c>
      <c r="E199" s="1">
        <f t="shared" si="8"/>
        <v>35339</v>
      </c>
      <c r="F199" s="3">
        <f t="shared" si="6"/>
        <v>-0.29999999999999982</v>
      </c>
      <c r="G199">
        <f t="shared" si="7"/>
        <v>4.421452442981133</v>
      </c>
    </row>
    <row r="200" spans="1:7" x14ac:dyDescent="0.35">
      <c r="A200" s="1">
        <v>35065</v>
      </c>
      <c r="B200">
        <v>11614.418</v>
      </c>
      <c r="C200" s="1">
        <v>35065</v>
      </c>
      <c r="D200">
        <v>5.5</v>
      </c>
      <c r="E200" s="1">
        <f t="shared" si="8"/>
        <v>35431</v>
      </c>
      <c r="F200" s="3">
        <f t="shared" ref="F200:F263" si="9">D204-D200</f>
        <v>-0.29999999999999982</v>
      </c>
      <c r="G200">
        <f t="shared" ref="G200:G263" si="10">(B204/B200-1)*100</f>
        <v>4.3140689443069924</v>
      </c>
    </row>
    <row r="201" spans="1:7" x14ac:dyDescent="0.35">
      <c r="A201" s="1">
        <v>35156</v>
      </c>
      <c r="B201">
        <v>11808.14</v>
      </c>
      <c r="C201" s="1">
        <v>35156</v>
      </c>
      <c r="D201">
        <v>5.5</v>
      </c>
      <c r="E201" s="1">
        <f t="shared" ref="E201:E264" si="11">A205</f>
        <v>35521</v>
      </c>
      <c r="F201" s="3">
        <f t="shared" si="9"/>
        <v>-0.5</v>
      </c>
      <c r="G201">
        <f t="shared" si="10"/>
        <v>4.3112717159518699</v>
      </c>
    </row>
    <row r="202" spans="1:7" x14ac:dyDescent="0.35">
      <c r="A202" s="1">
        <v>35247</v>
      </c>
      <c r="B202">
        <v>11914.063</v>
      </c>
      <c r="C202" s="1">
        <v>35247</v>
      </c>
      <c r="D202">
        <v>5.3</v>
      </c>
      <c r="E202" s="1">
        <f t="shared" si="11"/>
        <v>35612</v>
      </c>
      <c r="F202" s="3">
        <f t="shared" si="9"/>
        <v>-0.39999999999999947</v>
      </c>
      <c r="G202">
        <f t="shared" si="10"/>
        <v>4.6747024923403657</v>
      </c>
    </row>
    <row r="203" spans="1:7" x14ac:dyDescent="0.35">
      <c r="A203" s="1">
        <v>35339</v>
      </c>
      <c r="B203">
        <v>12037.775</v>
      </c>
      <c r="C203" s="1">
        <v>35339</v>
      </c>
      <c r="D203">
        <v>5.3</v>
      </c>
      <c r="E203" s="1">
        <f t="shared" si="11"/>
        <v>35704</v>
      </c>
      <c r="F203" s="3">
        <f t="shared" si="9"/>
        <v>-0.59999999999999964</v>
      </c>
      <c r="G203">
        <f t="shared" si="10"/>
        <v>4.483552816031211</v>
      </c>
    </row>
    <row r="204" spans="1:7" x14ac:dyDescent="0.35">
      <c r="A204" s="1">
        <v>35431</v>
      </c>
      <c r="B204">
        <v>12115.472</v>
      </c>
      <c r="C204" s="1">
        <v>35431</v>
      </c>
      <c r="D204">
        <v>5.2</v>
      </c>
      <c r="E204" s="1">
        <f t="shared" si="11"/>
        <v>35796</v>
      </c>
      <c r="F204" s="3">
        <f t="shared" si="9"/>
        <v>-0.60000000000000053</v>
      </c>
      <c r="G204">
        <f t="shared" si="10"/>
        <v>4.8555268833108567</v>
      </c>
    </row>
    <row r="205" spans="1:7" x14ac:dyDescent="0.35">
      <c r="A205" s="1">
        <v>35521</v>
      </c>
      <c r="B205">
        <v>12317.221</v>
      </c>
      <c r="C205" s="1">
        <v>35521</v>
      </c>
      <c r="D205">
        <v>5</v>
      </c>
      <c r="E205" s="1">
        <f t="shared" si="11"/>
        <v>35886</v>
      </c>
      <c r="F205" s="3">
        <f t="shared" si="9"/>
        <v>-0.59999999999999964</v>
      </c>
      <c r="G205">
        <f t="shared" si="10"/>
        <v>4.0927900863352296</v>
      </c>
    </row>
    <row r="206" spans="1:7" x14ac:dyDescent="0.35">
      <c r="A206" s="1">
        <v>35612</v>
      </c>
      <c r="B206">
        <v>12471.01</v>
      </c>
      <c r="C206" s="1">
        <v>35612</v>
      </c>
      <c r="D206">
        <v>4.9000000000000004</v>
      </c>
      <c r="E206" s="1">
        <f t="shared" si="11"/>
        <v>35977</v>
      </c>
      <c r="F206" s="3">
        <f t="shared" si="9"/>
        <v>-0.40000000000000036</v>
      </c>
      <c r="G206">
        <f t="shared" si="10"/>
        <v>4.1034527275657817</v>
      </c>
    </row>
    <row r="207" spans="1:7" x14ac:dyDescent="0.35">
      <c r="A207" s="1">
        <v>35704</v>
      </c>
      <c r="B207">
        <v>12577.495000000001</v>
      </c>
      <c r="C207" s="1">
        <v>35704</v>
      </c>
      <c r="D207">
        <v>4.7</v>
      </c>
      <c r="E207" s="1">
        <f t="shared" si="11"/>
        <v>36069</v>
      </c>
      <c r="F207" s="3">
        <f t="shared" si="9"/>
        <v>-0.29999999999999982</v>
      </c>
      <c r="G207">
        <f t="shared" si="10"/>
        <v>4.8831265685257641</v>
      </c>
    </row>
    <row r="208" spans="1:7" x14ac:dyDescent="0.35">
      <c r="A208" s="1">
        <v>35796</v>
      </c>
      <c r="B208">
        <v>12703.742</v>
      </c>
      <c r="C208" s="1">
        <v>35796</v>
      </c>
      <c r="D208">
        <v>4.5999999999999996</v>
      </c>
      <c r="E208" s="1">
        <f t="shared" si="11"/>
        <v>36161</v>
      </c>
      <c r="F208" s="3">
        <f t="shared" si="9"/>
        <v>-0.29999999999999982</v>
      </c>
      <c r="G208">
        <f t="shared" si="10"/>
        <v>4.8163367927339884</v>
      </c>
    </row>
    <row r="209" spans="1:7" x14ac:dyDescent="0.35">
      <c r="A209" s="1">
        <v>35886</v>
      </c>
      <c r="B209">
        <v>12821.339</v>
      </c>
      <c r="C209" s="1">
        <v>35886</v>
      </c>
      <c r="D209">
        <v>4.4000000000000004</v>
      </c>
      <c r="E209" s="1">
        <f t="shared" si="11"/>
        <v>36251</v>
      </c>
      <c r="F209" s="3">
        <f t="shared" si="9"/>
        <v>-0.10000000000000053</v>
      </c>
      <c r="G209">
        <f t="shared" si="10"/>
        <v>4.721885912228041</v>
      </c>
    </row>
    <row r="210" spans="1:7" x14ac:dyDescent="0.35">
      <c r="A210" s="1">
        <v>35977</v>
      </c>
      <c r="B210">
        <v>12982.752</v>
      </c>
      <c r="C210" s="1">
        <v>35977</v>
      </c>
      <c r="D210">
        <v>4.5</v>
      </c>
      <c r="E210" s="1">
        <f t="shared" si="11"/>
        <v>36342</v>
      </c>
      <c r="F210" s="3">
        <f t="shared" si="9"/>
        <v>-0.29999999999999982</v>
      </c>
      <c r="G210">
        <f t="shared" si="10"/>
        <v>4.7911182467322844</v>
      </c>
    </row>
    <row r="211" spans="1:7" x14ac:dyDescent="0.35">
      <c r="A211" s="1">
        <v>36069</v>
      </c>
      <c r="B211">
        <v>13191.67</v>
      </c>
      <c r="C211" s="1">
        <v>36069</v>
      </c>
      <c r="D211">
        <v>4.4000000000000004</v>
      </c>
      <c r="E211" s="1">
        <f t="shared" si="11"/>
        <v>36434</v>
      </c>
      <c r="F211" s="3">
        <f t="shared" si="9"/>
        <v>-0.30000000000000071</v>
      </c>
      <c r="G211">
        <f t="shared" si="10"/>
        <v>4.8235742707329665</v>
      </c>
    </row>
    <row r="212" spans="1:7" x14ac:dyDescent="0.35">
      <c r="A212" s="1">
        <v>36161</v>
      </c>
      <c r="B212">
        <v>13315.597</v>
      </c>
      <c r="C212" s="1">
        <v>36161</v>
      </c>
      <c r="D212">
        <v>4.3</v>
      </c>
      <c r="E212" s="1">
        <f t="shared" si="11"/>
        <v>36526</v>
      </c>
      <c r="F212" s="3">
        <f t="shared" si="9"/>
        <v>-0.29999999999999982</v>
      </c>
      <c r="G212">
        <f t="shared" si="10"/>
        <v>4.2247448612330318</v>
      </c>
    </row>
    <row r="213" spans="1:7" x14ac:dyDescent="0.35">
      <c r="A213" s="1">
        <v>36251</v>
      </c>
      <c r="B213">
        <v>13426.748</v>
      </c>
      <c r="C213" s="1">
        <v>36251</v>
      </c>
      <c r="D213">
        <v>4.3</v>
      </c>
      <c r="E213" s="1">
        <f t="shared" si="11"/>
        <v>36617</v>
      </c>
      <c r="F213" s="3">
        <f t="shared" si="9"/>
        <v>-0.39999999999999991</v>
      </c>
      <c r="G213">
        <f t="shared" si="10"/>
        <v>5.2444568111355006</v>
      </c>
    </row>
    <row r="214" spans="1:7" x14ac:dyDescent="0.35">
      <c r="A214" s="1">
        <v>36342</v>
      </c>
      <c r="B214">
        <v>13604.771000000001</v>
      </c>
      <c r="C214" s="1">
        <v>36342</v>
      </c>
      <c r="D214">
        <v>4.2</v>
      </c>
      <c r="E214" s="1">
        <f t="shared" si="11"/>
        <v>36708</v>
      </c>
      <c r="F214" s="3">
        <f t="shared" si="9"/>
        <v>-0.20000000000000018</v>
      </c>
      <c r="G214">
        <f t="shared" si="10"/>
        <v>3.9731723525519014</v>
      </c>
    </row>
    <row r="215" spans="1:7" x14ac:dyDescent="0.35">
      <c r="A215" s="1">
        <v>36434</v>
      </c>
      <c r="B215">
        <v>13827.98</v>
      </c>
      <c r="C215" s="1">
        <v>36434</v>
      </c>
      <c r="D215">
        <v>4.0999999999999996</v>
      </c>
      <c r="E215" s="1">
        <f t="shared" si="11"/>
        <v>36800</v>
      </c>
      <c r="F215" s="3">
        <f t="shared" si="9"/>
        <v>-0.19999999999999973</v>
      </c>
      <c r="G215">
        <f t="shared" si="10"/>
        <v>2.9055943095086967</v>
      </c>
    </row>
    <row r="216" spans="1:7" x14ac:dyDescent="0.35">
      <c r="A216" s="1">
        <v>36526</v>
      </c>
      <c r="B216">
        <v>13878.147000000001</v>
      </c>
      <c r="C216" s="1">
        <v>36526</v>
      </c>
      <c r="D216">
        <v>4</v>
      </c>
      <c r="E216" s="1">
        <f t="shared" si="11"/>
        <v>36892</v>
      </c>
      <c r="F216" s="3">
        <f t="shared" si="9"/>
        <v>0.20000000000000018</v>
      </c>
      <c r="G216">
        <f t="shared" si="10"/>
        <v>2.1975051856706784</v>
      </c>
    </row>
    <row r="217" spans="1:7" x14ac:dyDescent="0.35">
      <c r="A217" s="1">
        <v>36617</v>
      </c>
      <c r="B217">
        <v>14130.907999999999</v>
      </c>
      <c r="C217" s="1">
        <v>36617</v>
      </c>
      <c r="D217">
        <v>3.9</v>
      </c>
      <c r="E217" s="1">
        <f t="shared" si="11"/>
        <v>36982</v>
      </c>
      <c r="F217" s="3">
        <f t="shared" si="9"/>
        <v>0.50000000000000044</v>
      </c>
      <c r="G217">
        <f t="shared" si="10"/>
        <v>0.99629832704311028</v>
      </c>
    </row>
    <row r="218" spans="1:7" x14ac:dyDescent="0.35">
      <c r="A218" s="1">
        <v>36708</v>
      </c>
      <c r="B218">
        <v>14145.312</v>
      </c>
      <c r="C218" s="1">
        <v>36708</v>
      </c>
      <c r="D218">
        <v>4</v>
      </c>
      <c r="E218" s="1">
        <f t="shared" si="11"/>
        <v>37073</v>
      </c>
      <c r="F218" s="3">
        <f t="shared" si="9"/>
        <v>0.79999999999999982</v>
      </c>
      <c r="G218">
        <f t="shared" si="10"/>
        <v>0.48923629256110157</v>
      </c>
    </row>
    <row r="219" spans="1:7" x14ac:dyDescent="0.35">
      <c r="A219" s="1">
        <v>36800</v>
      </c>
      <c r="B219">
        <v>14229.764999999999</v>
      </c>
      <c r="C219" s="1">
        <v>36800</v>
      </c>
      <c r="D219">
        <v>3.9</v>
      </c>
      <c r="E219" s="1">
        <f t="shared" si="11"/>
        <v>37165</v>
      </c>
      <c r="F219" s="3">
        <f t="shared" si="9"/>
        <v>1.6</v>
      </c>
      <c r="G219">
        <f t="shared" si="10"/>
        <v>0.16731829373148877</v>
      </c>
    </row>
    <row r="220" spans="1:7" x14ac:dyDescent="0.35">
      <c r="A220" s="1">
        <v>36892</v>
      </c>
      <c r="B220">
        <v>14183.12</v>
      </c>
      <c r="C220" s="1">
        <v>36892</v>
      </c>
      <c r="D220">
        <v>4.2</v>
      </c>
      <c r="E220" s="1">
        <f t="shared" si="11"/>
        <v>37257</v>
      </c>
      <c r="F220" s="3">
        <f t="shared" si="9"/>
        <v>1.5</v>
      </c>
      <c r="G220">
        <f t="shared" si="10"/>
        <v>1.3372586567694578</v>
      </c>
    </row>
    <row r="221" spans="1:7" x14ac:dyDescent="0.35">
      <c r="A221" s="1">
        <v>36982</v>
      </c>
      <c r="B221">
        <v>14271.694</v>
      </c>
      <c r="C221" s="1">
        <v>36982</v>
      </c>
      <c r="D221">
        <v>4.4000000000000004</v>
      </c>
      <c r="E221" s="1">
        <f t="shared" si="11"/>
        <v>37347</v>
      </c>
      <c r="F221" s="3">
        <f t="shared" si="9"/>
        <v>1.3999999999999995</v>
      </c>
      <c r="G221">
        <f t="shared" si="10"/>
        <v>1.3253787532159889</v>
      </c>
    </row>
    <row r="222" spans="1:7" x14ac:dyDescent="0.35">
      <c r="A222" s="1">
        <v>37073</v>
      </c>
      <c r="B222">
        <v>14214.516</v>
      </c>
      <c r="C222" s="1">
        <v>37073</v>
      </c>
      <c r="D222">
        <v>4.8</v>
      </c>
      <c r="E222" s="1">
        <f t="shared" si="11"/>
        <v>37438</v>
      </c>
      <c r="F222" s="3">
        <f t="shared" si="9"/>
        <v>0.90000000000000036</v>
      </c>
      <c r="G222">
        <f t="shared" si="10"/>
        <v>2.1465169830615416</v>
      </c>
    </row>
    <row r="223" spans="1:7" x14ac:dyDescent="0.35">
      <c r="A223" s="1">
        <v>37165</v>
      </c>
      <c r="B223">
        <v>14253.574000000001</v>
      </c>
      <c r="C223" s="1">
        <v>37165</v>
      </c>
      <c r="D223">
        <v>5.5</v>
      </c>
      <c r="E223" s="1">
        <f t="shared" si="11"/>
        <v>37530</v>
      </c>
      <c r="F223" s="3">
        <f t="shared" si="9"/>
        <v>0.40000000000000036</v>
      </c>
      <c r="G223">
        <f t="shared" si="10"/>
        <v>1.9925248221954739</v>
      </c>
    </row>
    <row r="224" spans="1:7" x14ac:dyDescent="0.35">
      <c r="A224" s="1">
        <v>37257</v>
      </c>
      <c r="B224">
        <v>14372.785</v>
      </c>
      <c r="C224" s="1">
        <v>37257</v>
      </c>
      <c r="D224">
        <v>5.7</v>
      </c>
      <c r="E224" s="1">
        <f t="shared" si="11"/>
        <v>37622</v>
      </c>
      <c r="F224" s="3">
        <f t="shared" si="9"/>
        <v>0.20000000000000018</v>
      </c>
      <c r="G224">
        <f t="shared" si="10"/>
        <v>1.6792570124718242</v>
      </c>
    </row>
    <row r="225" spans="1:7" x14ac:dyDescent="0.35">
      <c r="A225" s="1">
        <v>37347</v>
      </c>
      <c r="B225">
        <v>14460.848</v>
      </c>
      <c r="C225" s="1">
        <v>37347</v>
      </c>
      <c r="D225">
        <v>5.8</v>
      </c>
      <c r="E225" s="1">
        <f t="shared" si="11"/>
        <v>37712</v>
      </c>
      <c r="F225" s="3">
        <f t="shared" si="9"/>
        <v>0.29999999999999982</v>
      </c>
      <c r="G225">
        <f t="shared" si="10"/>
        <v>1.9550651524723905</v>
      </c>
    </row>
    <row r="226" spans="1:7" x14ac:dyDescent="0.35">
      <c r="A226" s="1">
        <v>37438</v>
      </c>
      <c r="B226">
        <v>14519.633</v>
      </c>
      <c r="C226" s="1">
        <v>37438</v>
      </c>
      <c r="D226">
        <v>5.7</v>
      </c>
      <c r="E226" s="1">
        <f t="shared" si="11"/>
        <v>37803</v>
      </c>
      <c r="F226" s="3">
        <f t="shared" si="9"/>
        <v>0.39999999999999947</v>
      </c>
      <c r="G226">
        <f t="shared" si="10"/>
        <v>3.2311353875128956</v>
      </c>
    </row>
    <row r="227" spans="1:7" x14ac:dyDescent="0.35">
      <c r="A227" s="1">
        <v>37530</v>
      </c>
      <c r="B227">
        <v>14537.58</v>
      </c>
      <c r="C227" s="1">
        <v>37530</v>
      </c>
      <c r="D227">
        <v>5.9</v>
      </c>
      <c r="E227" s="1">
        <f t="shared" si="11"/>
        <v>37895</v>
      </c>
      <c r="F227" s="3">
        <f t="shared" si="9"/>
        <v>-0.10000000000000053</v>
      </c>
      <c r="G227">
        <f t="shared" si="10"/>
        <v>4.3004406510574578</v>
      </c>
    </row>
    <row r="228" spans="1:7" x14ac:dyDescent="0.35">
      <c r="A228" s="1">
        <v>37622</v>
      </c>
      <c r="B228">
        <v>14614.141</v>
      </c>
      <c r="C228" s="1">
        <v>37622</v>
      </c>
      <c r="D228">
        <v>5.9</v>
      </c>
      <c r="E228" s="1">
        <f t="shared" si="11"/>
        <v>37987</v>
      </c>
      <c r="F228" s="3">
        <f t="shared" si="9"/>
        <v>-0.20000000000000018</v>
      </c>
      <c r="G228">
        <f t="shared" si="10"/>
        <v>4.3419520859967031</v>
      </c>
    </row>
    <row r="229" spans="1:7" x14ac:dyDescent="0.35">
      <c r="A229" s="1">
        <v>37712</v>
      </c>
      <c r="B229">
        <v>14743.566999999999</v>
      </c>
      <c r="C229" s="1">
        <v>37712</v>
      </c>
      <c r="D229">
        <v>6.1</v>
      </c>
      <c r="E229" s="1">
        <f t="shared" si="11"/>
        <v>38078</v>
      </c>
      <c r="F229" s="3">
        <f t="shared" si="9"/>
        <v>-0.5</v>
      </c>
      <c r="G229">
        <f t="shared" si="10"/>
        <v>4.2274912170168877</v>
      </c>
    </row>
    <row r="230" spans="1:7" x14ac:dyDescent="0.35">
      <c r="A230" s="1">
        <v>37803</v>
      </c>
      <c r="B230">
        <v>14988.781999999999</v>
      </c>
      <c r="C230" s="1">
        <v>37803</v>
      </c>
      <c r="D230">
        <v>6.1</v>
      </c>
      <c r="E230" s="1">
        <f t="shared" si="11"/>
        <v>38169</v>
      </c>
      <c r="F230" s="3">
        <f t="shared" si="9"/>
        <v>-0.69999999999999929</v>
      </c>
      <c r="G230">
        <f t="shared" si="10"/>
        <v>3.4948603562317659</v>
      </c>
    </row>
    <row r="231" spans="1:7" x14ac:dyDescent="0.35">
      <c r="A231" s="1">
        <v>37895</v>
      </c>
      <c r="B231">
        <v>15162.76</v>
      </c>
      <c r="C231" s="1">
        <v>37895</v>
      </c>
      <c r="D231">
        <v>5.8</v>
      </c>
      <c r="E231" s="1">
        <f t="shared" si="11"/>
        <v>38261</v>
      </c>
      <c r="F231" s="3">
        <f t="shared" si="9"/>
        <v>-0.39999999999999947</v>
      </c>
      <c r="G231">
        <f t="shared" si="10"/>
        <v>3.3511049439547858</v>
      </c>
    </row>
    <row r="232" spans="1:7" x14ac:dyDescent="0.35">
      <c r="A232" s="1">
        <v>37987</v>
      </c>
      <c r="B232">
        <v>15248.68</v>
      </c>
      <c r="C232" s="1">
        <v>37987</v>
      </c>
      <c r="D232">
        <v>5.7</v>
      </c>
      <c r="E232" s="1">
        <f t="shared" si="11"/>
        <v>38353</v>
      </c>
      <c r="F232" s="3">
        <f t="shared" si="9"/>
        <v>-0.40000000000000036</v>
      </c>
      <c r="G232">
        <f t="shared" si="10"/>
        <v>3.9088432572524257</v>
      </c>
    </row>
    <row r="233" spans="1:7" x14ac:dyDescent="0.35">
      <c r="A233" s="1">
        <v>38078</v>
      </c>
      <c r="B233">
        <v>15366.85</v>
      </c>
      <c r="C233" s="1">
        <v>38078</v>
      </c>
      <c r="D233">
        <v>5.6</v>
      </c>
      <c r="E233" s="1">
        <f t="shared" si="11"/>
        <v>38443</v>
      </c>
      <c r="F233" s="3">
        <f t="shared" si="9"/>
        <v>-0.5</v>
      </c>
      <c r="G233">
        <f t="shared" si="10"/>
        <v>3.6177355801611855</v>
      </c>
    </row>
    <row r="234" spans="1:7" x14ac:dyDescent="0.35">
      <c r="A234" s="1">
        <v>38169</v>
      </c>
      <c r="B234">
        <v>15512.619000000001</v>
      </c>
      <c r="C234" s="1">
        <v>38169</v>
      </c>
      <c r="D234">
        <v>5.4</v>
      </c>
      <c r="E234" s="1">
        <f t="shared" si="11"/>
        <v>38534</v>
      </c>
      <c r="F234" s="3">
        <f t="shared" si="9"/>
        <v>-0.40000000000000036</v>
      </c>
      <c r="G234">
        <f t="shared" si="10"/>
        <v>3.4485988471707918</v>
      </c>
    </row>
    <row r="235" spans="1:7" x14ac:dyDescent="0.35">
      <c r="A235" s="1">
        <v>38261</v>
      </c>
      <c r="B235">
        <v>15670.88</v>
      </c>
      <c r="C235" s="1">
        <v>38261</v>
      </c>
      <c r="D235">
        <v>5.4</v>
      </c>
      <c r="E235" s="1">
        <f t="shared" si="11"/>
        <v>38626</v>
      </c>
      <c r="F235" s="3">
        <f t="shared" si="9"/>
        <v>-0.40000000000000036</v>
      </c>
      <c r="G235">
        <f t="shared" si="10"/>
        <v>2.9727366937913002</v>
      </c>
    </row>
    <row r="236" spans="1:7" x14ac:dyDescent="0.35">
      <c r="A236" s="1">
        <v>38353</v>
      </c>
      <c r="B236">
        <v>15844.727000000001</v>
      </c>
      <c r="C236" s="1">
        <v>38353</v>
      </c>
      <c r="D236">
        <v>5.3</v>
      </c>
      <c r="E236" s="1">
        <f t="shared" si="11"/>
        <v>38718</v>
      </c>
      <c r="F236" s="3">
        <f t="shared" si="9"/>
        <v>-0.59999999999999964</v>
      </c>
      <c r="G236">
        <f t="shared" si="10"/>
        <v>3.2131067957182013</v>
      </c>
    </row>
    <row r="237" spans="1:7" x14ac:dyDescent="0.35">
      <c r="A237" s="1">
        <v>38443</v>
      </c>
      <c r="B237">
        <v>15922.781999999999</v>
      </c>
      <c r="C237" s="1">
        <v>38443</v>
      </c>
      <c r="D237">
        <v>5.0999999999999996</v>
      </c>
      <c r="E237" s="1">
        <f t="shared" si="11"/>
        <v>38808</v>
      </c>
      <c r="F237" s="3">
        <f t="shared" si="9"/>
        <v>-0.5</v>
      </c>
      <c r="G237">
        <f t="shared" si="10"/>
        <v>2.9729038556202125</v>
      </c>
    </row>
    <row r="238" spans="1:7" x14ac:dyDescent="0.35">
      <c r="A238" s="1">
        <v>38534</v>
      </c>
      <c r="B238">
        <v>16047.587</v>
      </c>
      <c r="C238" s="1">
        <v>38534</v>
      </c>
      <c r="D238">
        <v>5</v>
      </c>
      <c r="E238" s="1">
        <f t="shared" si="11"/>
        <v>38899</v>
      </c>
      <c r="F238" s="3">
        <f t="shared" si="9"/>
        <v>-0.40000000000000036</v>
      </c>
      <c r="G238">
        <f t="shared" si="10"/>
        <v>2.325277937424497</v>
      </c>
    </row>
    <row r="239" spans="1:7" x14ac:dyDescent="0.35">
      <c r="A239" s="1">
        <v>38626</v>
      </c>
      <c r="B239">
        <v>16136.734</v>
      </c>
      <c r="C239" s="1">
        <v>38626</v>
      </c>
      <c r="D239">
        <v>5</v>
      </c>
      <c r="E239" s="1">
        <f t="shared" si="11"/>
        <v>38991</v>
      </c>
      <c r="F239" s="3">
        <f t="shared" si="9"/>
        <v>-0.59999999999999964</v>
      </c>
      <c r="G239">
        <f t="shared" si="10"/>
        <v>2.6345603763438197</v>
      </c>
    </row>
    <row r="240" spans="1:7" x14ac:dyDescent="0.35">
      <c r="A240" s="1">
        <v>38718</v>
      </c>
      <c r="B240">
        <v>16353.834999999999</v>
      </c>
      <c r="C240" s="1">
        <v>38718</v>
      </c>
      <c r="D240">
        <v>4.7</v>
      </c>
      <c r="E240" s="1">
        <f t="shared" si="11"/>
        <v>39083</v>
      </c>
      <c r="F240" s="3">
        <f t="shared" si="9"/>
        <v>-0.20000000000000018</v>
      </c>
      <c r="G240">
        <f t="shared" si="10"/>
        <v>1.5767249700146868</v>
      </c>
    </row>
    <row r="241" spans="1:7" x14ac:dyDescent="0.35">
      <c r="A241" s="1">
        <v>38808</v>
      </c>
      <c r="B241">
        <v>16396.151000000002</v>
      </c>
      <c r="C241" s="1">
        <v>38808</v>
      </c>
      <c r="D241">
        <v>4.5999999999999996</v>
      </c>
      <c r="E241" s="1">
        <f t="shared" si="11"/>
        <v>39173</v>
      </c>
      <c r="F241" s="3">
        <f t="shared" si="9"/>
        <v>-9.9999999999999645E-2</v>
      </c>
      <c r="G241">
        <f t="shared" si="10"/>
        <v>1.9343747200181172</v>
      </c>
    </row>
    <row r="242" spans="1:7" x14ac:dyDescent="0.35">
      <c r="A242" s="1">
        <v>38899</v>
      </c>
      <c r="B242">
        <v>16420.738000000001</v>
      </c>
      <c r="C242" s="1">
        <v>38899</v>
      </c>
      <c r="D242">
        <v>4.5999999999999996</v>
      </c>
      <c r="E242" s="1">
        <f t="shared" si="11"/>
        <v>39264</v>
      </c>
      <c r="F242" s="3">
        <f t="shared" si="9"/>
        <v>0.10000000000000053</v>
      </c>
      <c r="G242">
        <f t="shared" si="10"/>
        <v>2.3680360773066234</v>
      </c>
    </row>
    <row r="243" spans="1:7" x14ac:dyDescent="0.35">
      <c r="A243" s="1">
        <v>38991</v>
      </c>
      <c r="B243">
        <v>16561.866000000002</v>
      </c>
      <c r="C243" s="1">
        <v>38991</v>
      </c>
      <c r="D243">
        <v>4.4000000000000004</v>
      </c>
      <c r="E243" s="1">
        <f t="shared" si="11"/>
        <v>39356</v>
      </c>
      <c r="F243" s="3">
        <f t="shared" si="9"/>
        <v>0.39999999999999947</v>
      </c>
      <c r="G243">
        <f t="shared" si="10"/>
        <v>2.1333646824578612</v>
      </c>
    </row>
    <row r="244" spans="1:7" x14ac:dyDescent="0.35">
      <c r="A244" s="1">
        <v>39083</v>
      </c>
      <c r="B244">
        <v>16611.689999999999</v>
      </c>
      <c r="C244" s="1">
        <v>39083</v>
      </c>
      <c r="D244">
        <v>4.5</v>
      </c>
      <c r="E244" s="1">
        <f t="shared" si="11"/>
        <v>39448</v>
      </c>
      <c r="F244" s="3">
        <f t="shared" si="9"/>
        <v>0.5</v>
      </c>
      <c r="G244">
        <f t="shared" si="10"/>
        <v>1.3924712055185307</v>
      </c>
    </row>
    <row r="245" spans="1:7" x14ac:dyDescent="0.35">
      <c r="A245" s="1">
        <v>39173</v>
      </c>
      <c r="B245">
        <v>16713.313999999998</v>
      </c>
      <c r="C245" s="1">
        <v>39173</v>
      </c>
      <c r="D245">
        <v>4.5</v>
      </c>
      <c r="E245" s="1">
        <f t="shared" si="11"/>
        <v>39539</v>
      </c>
      <c r="F245" s="3">
        <f t="shared" si="9"/>
        <v>0.79999999999999982</v>
      </c>
      <c r="G245">
        <f t="shared" si="10"/>
        <v>1.3760107660276244</v>
      </c>
    </row>
    <row r="246" spans="1:7" x14ac:dyDescent="0.35">
      <c r="A246" s="1">
        <v>39264</v>
      </c>
      <c r="B246">
        <v>16809.587</v>
      </c>
      <c r="C246" s="1">
        <v>39264</v>
      </c>
      <c r="D246">
        <v>4.7</v>
      </c>
      <c r="E246" s="1">
        <f t="shared" si="11"/>
        <v>39630</v>
      </c>
      <c r="F246" s="3">
        <f t="shared" si="9"/>
        <v>1.2999999999999998</v>
      </c>
      <c r="G246">
        <f t="shared" si="10"/>
        <v>0.26596727212868654</v>
      </c>
    </row>
    <row r="247" spans="1:7" x14ac:dyDescent="0.35">
      <c r="A247" s="1">
        <v>39356</v>
      </c>
      <c r="B247">
        <v>16915.190999999999</v>
      </c>
      <c r="C247" s="1">
        <v>39356</v>
      </c>
      <c r="D247">
        <v>4.8</v>
      </c>
      <c r="E247" s="1">
        <f t="shared" si="11"/>
        <v>39722</v>
      </c>
      <c r="F247" s="3">
        <f t="shared" si="9"/>
        <v>2.1000000000000005</v>
      </c>
      <c r="G247">
        <f t="shared" si="10"/>
        <v>-2.5411536884212604</v>
      </c>
    </row>
    <row r="248" spans="1:7" x14ac:dyDescent="0.35">
      <c r="A248" s="1">
        <v>39448</v>
      </c>
      <c r="B248">
        <v>16843.003000000001</v>
      </c>
      <c r="C248" s="1">
        <v>39448</v>
      </c>
      <c r="D248">
        <v>5</v>
      </c>
      <c r="E248" s="1">
        <f t="shared" si="11"/>
        <v>39814</v>
      </c>
      <c r="F248" s="3">
        <f t="shared" si="9"/>
        <v>3.3000000000000007</v>
      </c>
      <c r="G248">
        <f t="shared" si="10"/>
        <v>-3.2342272930783178</v>
      </c>
    </row>
    <row r="249" spans="1:7" x14ac:dyDescent="0.35">
      <c r="A249" s="1">
        <v>39539</v>
      </c>
      <c r="B249">
        <v>16943.291000000001</v>
      </c>
      <c r="C249" s="1">
        <v>39539</v>
      </c>
      <c r="D249">
        <v>5.3</v>
      </c>
      <c r="E249" s="1">
        <f t="shared" si="11"/>
        <v>39904</v>
      </c>
      <c r="F249" s="3">
        <f t="shared" si="9"/>
        <v>4.0000000000000009</v>
      </c>
      <c r="G249">
        <f t="shared" si="10"/>
        <v>-3.9788374053187248</v>
      </c>
    </row>
    <row r="250" spans="1:7" x14ac:dyDescent="0.35">
      <c r="A250" s="1">
        <v>39630</v>
      </c>
      <c r="B250">
        <v>16854.294999999998</v>
      </c>
      <c r="C250" s="1">
        <v>39630</v>
      </c>
      <c r="D250">
        <v>6</v>
      </c>
      <c r="E250" s="1">
        <f t="shared" si="11"/>
        <v>39995</v>
      </c>
      <c r="F250" s="3">
        <f t="shared" si="9"/>
        <v>3.5999999999999996</v>
      </c>
      <c r="G250">
        <f t="shared" si="10"/>
        <v>-3.1328157006863644</v>
      </c>
    </row>
    <row r="251" spans="1:7" x14ac:dyDescent="0.35">
      <c r="A251" s="1">
        <v>39722</v>
      </c>
      <c r="B251">
        <v>16485.349999999999</v>
      </c>
      <c r="C251" s="1">
        <v>39722</v>
      </c>
      <c r="D251">
        <v>6.9</v>
      </c>
      <c r="E251" s="1">
        <f t="shared" si="11"/>
        <v>40087</v>
      </c>
      <c r="F251" s="3">
        <f t="shared" si="9"/>
        <v>3</v>
      </c>
      <c r="G251">
        <f t="shared" si="10"/>
        <v>0.10557252348297741</v>
      </c>
    </row>
    <row r="252" spans="1:7" x14ac:dyDescent="0.35">
      <c r="A252" s="1">
        <v>39814</v>
      </c>
      <c r="B252">
        <v>16298.262000000001</v>
      </c>
      <c r="C252" s="1">
        <v>39814</v>
      </c>
      <c r="D252">
        <v>8.3000000000000007</v>
      </c>
      <c r="E252" s="1">
        <f t="shared" si="11"/>
        <v>40179</v>
      </c>
      <c r="F252" s="3">
        <f t="shared" si="9"/>
        <v>1.5</v>
      </c>
      <c r="G252">
        <f t="shared" si="10"/>
        <v>1.7452658449103264</v>
      </c>
    </row>
    <row r="253" spans="1:7" x14ac:dyDescent="0.35">
      <c r="A253" s="1">
        <v>39904</v>
      </c>
      <c r="B253">
        <v>16269.145</v>
      </c>
      <c r="C253" s="1">
        <v>39904</v>
      </c>
      <c r="D253">
        <v>9.3000000000000007</v>
      </c>
      <c r="E253" s="1">
        <f t="shared" si="11"/>
        <v>40269</v>
      </c>
      <c r="F253" s="3">
        <f t="shared" si="9"/>
        <v>0.29999999999999893</v>
      </c>
      <c r="G253">
        <f t="shared" si="10"/>
        <v>2.9135950291180102</v>
      </c>
    </row>
    <row r="254" spans="1:7" x14ac:dyDescent="0.35">
      <c r="A254" s="1">
        <v>39995</v>
      </c>
      <c r="B254">
        <v>16326.281000000001</v>
      </c>
      <c r="C254" s="1">
        <v>39995</v>
      </c>
      <c r="D254">
        <v>9.6</v>
      </c>
      <c r="E254" s="1">
        <f t="shared" si="11"/>
        <v>40360</v>
      </c>
      <c r="F254" s="3">
        <f t="shared" si="9"/>
        <v>-9.9999999999999645E-2</v>
      </c>
      <c r="G254">
        <f t="shared" si="10"/>
        <v>3.344209253779229</v>
      </c>
    </row>
    <row r="255" spans="1:7" x14ac:dyDescent="0.35">
      <c r="A255" s="1">
        <v>40087</v>
      </c>
      <c r="B255">
        <v>16502.754000000001</v>
      </c>
      <c r="C255" s="1">
        <v>40087</v>
      </c>
      <c r="D255">
        <v>9.9</v>
      </c>
      <c r="E255" s="1">
        <f t="shared" si="11"/>
        <v>40452</v>
      </c>
      <c r="F255" s="3">
        <f t="shared" si="9"/>
        <v>-0.40000000000000036</v>
      </c>
      <c r="G255">
        <f t="shared" si="10"/>
        <v>2.7759609093124693</v>
      </c>
    </row>
    <row r="256" spans="1:7" x14ac:dyDescent="0.35">
      <c r="A256" s="1">
        <v>40179</v>
      </c>
      <c r="B256">
        <v>16582.71</v>
      </c>
      <c r="C256" s="1">
        <v>40179</v>
      </c>
      <c r="D256">
        <v>9.8000000000000007</v>
      </c>
      <c r="E256" s="1">
        <f t="shared" si="11"/>
        <v>40544</v>
      </c>
      <c r="F256" s="3">
        <f t="shared" si="9"/>
        <v>-0.80000000000000071</v>
      </c>
      <c r="G256">
        <f t="shared" si="10"/>
        <v>2.0377971996133448</v>
      </c>
    </row>
    <row r="257" spans="1:7" x14ac:dyDescent="0.35">
      <c r="A257" s="1">
        <v>40269</v>
      </c>
      <c r="B257">
        <v>16743.162</v>
      </c>
      <c r="C257" s="1">
        <v>40269</v>
      </c>
      <c r="D257">
        <v>9.6</v>
      </c>
      <c r="E257" s="1">
        <f t="shared" si="11"/>
        <v>40634</v>
      </c>
      <c r="F257" s="3">
        <f t="shared" si="9"/>
        <v>-0.5</v>
      </c>
      <c r="G257">
        <f t="shared" si="10"/>
        <v>1.7437088645501975</v>
      </c>
    </row>
    <row r="258" spans="1:7" x14ac:dyDescent="0.35">
      <c r="A258" s="1">
        <v>40360</v>
      </c>
      <c r="B258">
        <v>16872.266</v>
      </c>
      <c r="C258" s="1">
        <v>40360</v>
      </c>
      <c r="D258">
        <v>9.5</v>
      </c>
      <c r="E258" s="1">
        <f t="shared" si="11"/>
        <v>40725</v>
      </c>
      <c r="F258" s="3">
        <f t="shared" si="9"/>
        <v>-0.5</v>
      </c>
      <c r="G258">
        <f t="shared" si="10"/>
        <v>0.94265346456723353</v>
      </c>
    </row>
    <row r="259" spans="1:7" x14ac:dyDescent="0.35">
      <c r="A259" s="1">
        <v>40452</v>
      </c>
      <c r="B259">
        <v>16960.864000000001</v>
      </c>
      <c r="C259" s="1">
        <v>40452</v>
      </c>
      <c r="D259">
        <v>9.5</v>
      </c>
      <c r="E259" s="1">
        <f t="shared" si="11"/>
        <v>40817</v>
      </c>
      <c r="F259" s="3">
        <f t="shared" si="9"/>
        <v>-0.90000000000000036</v>
      </c>
      <c r="G259">
        <f t="shared" si="10"/>
        <v>1.543075871606514</v>
      </c>
    </row>
    <row r="260" spans="1:7" x14ac:dyDescent="0.35">
      <c r="A260" s="1">
        <v>40544</v>
      </c>
      <c r="B260">
        <v>16920.632000000001</v>
      </c>
      <c r="C260" s="1">
        <v>40544</v>
      </c>
      <c r="D260">
        <v>9</v>
      </c>
      <c r="E260" s="1">
        <f t="shared" si="11"/>
        <v>40909</v>
      </c>
      <c r="F260" s="3">
        <f t="shared" si="9"/>
        <v>-0.69999999999999929</v>
      </c>
      <c r="G260">
        <f t="shared" si="10"/>
        <v>2.6380693108862374</v>
      </c>
    </row>
    <row r="261" spans="1:7" x14ac:dyDescent="0.35">
      <c r="A261" s="1">
        <v>40634</v>
      </c>
      <c r="B261">
        <v>17035.114000000001</v>
      </c>
      <c r="C261" s="1">
        <v>40634</v>
      </c>
      <c r="D261">
        <v>9.1</v>
      </c>
      <c r="E261" s="1">
        <f t="shared" si="11"/>
        <v>41000</v>
      </c>
      <c r="F261" s="3">
        <f t="shared" si="9"/>
        <v>-0.90000000000000036</v>
      </c>
      <c r="G261">
        <f t="shared" si="10"/>
        <v>2.4033358391379211</v>
      </c>
    </row>
    <row r="262" spans="1:7" x14ac:dyDescent="0.35">
      <c r="A262" s="1">
        <v>40725</v>
      </c>
      <c r="B262">
        <v>17031.312999999998</v>
      </c>
      <c r="C262" s="1">
        <v>40725</v>
      </c>
      <c r="D262">
        <v>9</v>
      </c>
      <c r="E262" s="1">
        <f t="shared" si="11"/>
        <v>41091</v>
      </c>
      <c r="F262" s="3">
        <f t="shared" si="9"/>
        <v>-1</v>
      </c>
      <c r="G262">
        <f t="shared" si="10"/>
        <v>2.5737123144880414</v>
      </c>
    </row>
    <row r="263" spans="1:7" x14ac:dyDescent="0.35">
      <c r="A263" s="1">
        <v>40817</v>
      </c>
      <c r="B263">
        <v>17222.582999999999</v>
      </c>
      <c r="C263" s="1">
        <v>40817</v>
      </c>
      <c r="D263">
        <v>8.6</v>
      </c>
      <c r="E263" s="1">
        <f t="shared" si="11"/>
        <v>41183</v>
      </c>
      <c r="F263" s="3">
        <f t="shared" si="9"/>
        <v>-0.79999999999999982</v>
      </c>
      <c r="G263">
        <f t="shared" si="10"/>
        <v>1.5518520073324771</v>
      </c>
    </row>
    <row r="264" spans="1:7" x14ac:dyDescent="0.35">
      <c r="A264" s="1">
        <v>40909</v>
      </c>
      <c r="B264">
        <v>17367.009999999998</v>
      </c>
      <c r="C264" s="1">
        <v>40909</v>
      </c>
      <c r="D264">
        <v>8.3000000000000007</v>
      </c>
      <c r="E264" s="1">
        <f t="shared" si="11"/>
        <v>41275</v>
      </c>
      <c r="F264" s="3">
        <f t="shared" ref="F264:F305" si="12">D268-D264</f>
        <v>-0.60000000000000053</v>
      </c>
      <c r="G264">
        <f t="shared" ref="G264:G305" si="13">(B268/B264-1)*100</f>
        <v>1.7008684857094281</v>
      </c>
    </row>
    <row r="265" spans="1:7" x14ac:dyDescent="0.35">
      <c r="A265" s="1">
        <v>41000</v>
      </c>
      <c r="B265">
        <v>17444.525000000001</v>
      </c>
      <c r="C265" s="1">
        <v>41000</v>
      </c>
      <c r="D265">
        <v>8.1999999999999993</v>
      </c>
      <c r="E265" s="1">
        <f t="shared" ref="E265:E305" si="14">A269</f>
        <v>41365</v>
      </c>
      <c r="F265" s="3">
        <f t="shared" si="12"/>
        <v>-0.69999999999999929</v>
      </c>
      <c r="G265">
        <f t="shared" si="13"/>
        <v>1.5199382041070075</v>
      </c>
    </row>
    <row r="266" spans="1:7" x14ac:dyDescent="0.35">
      <c r="A266" s="1">
        <v>41091</v>
      </c>
      <c r="B266">
        <v>17469.650000000001</v>
      </c>
      <c r="C266" s="1">
        <v>41091</v>
      </c>
      <c r="D266">
        <v>8</v>
      </c>
      <c r="E266" s="1">
        <f t="shared" si="14"/>
        <v>41456</v>
      </c>
      <c r="F266" s="3">
        <f t="shared" si="12"/>
        <v>-0.79999999999999982</v>
      </c>
      <c r="G266">
        <f t="shared" si="13"/>
        <v>2.2370224932955152</v>
      </c>
    </row>
    <row r="267" spans="1:7" x14ac:dyDescent="0.35">
      <c r="A267" s="1">
        <v>41183</v>
      </c>
      <c r="B267">
        <v>17489.851999999999</v>
      </c>
      <c r="C267" s="1">
        <v>41183</v>
      </c>
      <c r="D267">
        <v>7.8</v>
      </c>
      <c r="E267" s="1">
        <f t="shared" si="14"/>
        <v>41548</v>
      </c>
      <c r="F267" s="3">
        <f t="shared" si="12"/>
        <v>-0.89999999999999947</v>
      </c>
      <c r="G267">
        <f t="shared" si="13"/>
        <v>3.0091449601746367</v>
      </c>
    </row>
    <row r="268" spans="1:7" x14ac:dyDescent="0.35">
      <c r="A268" s="1">
        <v>41275</v>
      </c>
      <c r="B268">
        <v>17662.400000000001</v>
      </c>
      <c r="C268" s="1">
        <v>41275</v>
      </c>
      <c r="D268">
        <v>7.7</v>
      </c>
      <c r="E268" s="1">
        <f t="shared" si="14"/>
        <v>41640</v>
      </c>
      <c r="F268" s="3">
        <f t="shared" si="12"/>
        <v>-1</v>
      </c>
      <c r="G268">
        <f t="shared" si="13"/>
        <v>1.6508175559380112</v>
      </c>
    </row>
    <row r="269" spans="1:7" x14ac:dyDescent="0.35">
      <c r="A269" s="1">
        <v>41365</v>
      </c>
      <c r="B269">
        <v>17709.670999999998</v>
      </c>
      <c r="C269" s="1">
        <v>41365</v>
      </c>
      <c r="D269">
        <v>7.5</v>
      </c>
      <c r="E269" s="1">
        <f t="shared" si="14"/>
        <v>41730</v>
      </c>
      <c r="F269" s="3">
        <f t="shared" si="12"/>
        <v>-1.2999999999999998</v>
      </c>
      <c r="G269">
        <f t="shared" si="13"/>
        <v>2.6891521587272926</v>
      </c>
    </row>
    <row r="270" spans="1:7" x14ac:dyDescent="0.35">
      <c r="A270" s="1">
        <v>41456</v>
      </c>
      <c r="B270">
        <v>17860.45</v>
      </c>
      <c r="C270" s="1">
        <v>41456</v>
      </c>
      <c r="D270">
        <v>7.2</v>
      </c>
      <c r="E270" s="1">
        <f t="shared" si="14"/>
        <v>41821</v>
      </c>
      <c r="F270" s="3">
        <f t="shared" si="12"/>
        <v>-1.1000000000000005</v>
      </c>
      <c r="G270">
        <f t="shared" si="13"/>
        <v>3.059782928201682</v>
      </c>
    </row>
    <row r="271" spans="1:7" x14ac:dyDescent="0.35">
      <c r="A271" s="1">
        <v>41548</v>
      </c>
      <c r="B271">
        <v>18016.147000000001</v>
      </c>
      <c r="C271" s="1">
        <v>41548</v>
      </c>
      <c r="D271">
        <v>6.9</v>
      </c>
      <c r="E271" s="1">
        <f t="shared" si="14"/>
        <v>41913</v>
      </c>
      <c r="F271" s="3">
        <f t="shared" si="12"/>
        <v>-1.2000000000000002</v>
      </c>
      <c r="G271">
        <f t="shared" si="13"/>
        <v>2.6858351011456394</v>
      </c>
    </row>
    <row r="272" spans="1:7" x14ac:dyDescent="0.35">
      <c r="A272" s="1">
        <v>41640</v>
      </c>
      <c r="B272">
        <v>17953.973999999998</v>
      </c>
      <c r="C272" s="1">
        <v>41640</v>
      </c>
      <c r="D272">
        <v>6.7</v>
      </c>
      <c r="E272" s="1">
        <f t="shared" si="14"/>
        <v>42005</v>
      </c>
      <c r="F272" s="3">
        <f t="shared" si="12"/>
        <v>-1.2000000000000002</v>
      </c>
      <c r="G272">
        <f t="shared" si="13"/>
        <v>3.9692994988184793</v>
      </c>
    </row>
    <row r="273" spans="1:7" x14ac:dyDescent="0.35">
      <c r="A273" s="1">
        <v>41730</v>
      </c>
      <c r="B273">
        <v>18185.911</v>
      </c>
      <c r="C273" s="1">
        <v>41730</v>
      </c>
      <c r="D273">
        <v>6.2</v>
      </c>
      <c r="E273" s="1">
        <f t="shared" si="14"/>
        <v>42095</v>
      </c>
      <c r="F273" s="3">
        <f t="shared" si="12"/>
        <v>-0.79999999999999982</v>
      </c>
      <c r="G273">
        <f t="shared" si="13"/>
        <v>3.2790878609270546</v>
      </c>
    </row>
    <row r="274" spans="1:7" x14ac:dyDescent="0.35">
      <c r="A274" s="1">
        <v>41821</v>
      </c>
      <c r="B274">
        <v>18406.940999999999</v>
      </c>
      <c r="C274" s="1">
        <v>41821</v>
      </c>
      <c r="D274">
        <v>6.1</v>
      </c>
      <c r="E274" s="1">
        <f t="shared" si="14"/>
        <v>42186</v>
      </c>
      <c r="F274" s="3">
        <f t="shared" si="12"/>
        <v>-1</v>
      </c>
      <c r="G274">
        <f t="shared" si="13"/>
        <v>2.4473213664345517</v>
      </c>
    </row>
    <row r="275" spans="1:7" x14ac:dyDescent="0.35">
      <c r="A275" s="1">
        <v>41913</v>
      </c>
      <c r="B275">
        <v>18500.030999999999</v>
      </c>
      <c r="C275" s="1">
        <v>41913</v>
      </c>
      <c r="D275">
        <v>5.7</v>
      </c>
      <c r="E275" s="1">
        <f t="shared" si="14"/>
        <v>42278</v>
      </c>
      <c r="F275" s="3">
        <f t="shared" si="12"/>
        <v>-0.70000000000000018</v>
      </c>
      <c r="G275">
        <f t="shared" si="13"/>
        <v>2.1198613126648169</v>
      </c>
    </row>
    <row r="276" spans="1:7" x14ac:dyDescent="0.35">
      <c r="A276" s="1">
        <v>42005</v>
      </c>
      <c r="B276">
        <v>18666.620999999999</v>
      </c>
      <c r="C276" s="1">
        <v>42005</v>
      </c>
      <c r="D276">
        <v>5.5</v>
      </c>
      <c r="E276" s="1">
        <f t="shared" si="14"/>
        <v>42370</v>
      </c>
      <c r="F276" s="3">
        <f t="shared" si="12"/>
        <v>-0.59999999999999964</v>
      </c>
      <c r="G276">
        <f t="shared" si="13"/>
        <v>1.7950168913805964</v>
      </c>
    </row>
    <row r="277" spans="1:7" x14ac:dyDescent="0.35">
      <c r="A277" s="1">
        <v>42095</v>
      </c>
      <c r="B277">
        <v>18782.242999999999</v>
      </c>
      <c r="C277" s="1">
        <v>42095</v>
      </c>
      <c r="D277">
        <v>5.4</v>
      </c>
      <c r="E277" s="1">
        <f t="shared" si="14"/>
        <v>42461</v>
      </c>
      <c r="F277" s="3">
        <f t="shared" si="12"/>
        <v>-0.5</v>
      </c>
      <c r="G277">
        <f t="shared" si="13"/>
        <v>1.4932508327147209</v>
      </c>
    </row>
    <row r="278" spans="1:7" x14ac:dyDescent="0.35">
      <c r="A278" s="1">
        <v>42186</v>
      </c>
      <c r="B278">
        <v>18857.418000000001</v>
      </c>
      <c r="C278" s="1">
        <v>42186</v>
      </c>
      <c r="D278">
        <v>5.0999999999999996</v>
      </c>
      <c r="E278" s="1">
        <f t="shared" si="14"/>
        <v>42552</v>
      </c>
      <c r="F278" s="3">
        <f t="shared" si="12"/>
        <v>-0.19999999999999929</v>
      </c>
      <c r="G278">
        <f t="shared" si="13"/>
        <v>1.8057615310855146</v>
      </c>
    </row>
    <row r="279" spans="1:7" x14ac:dyDescent="0.35">
      <c r="A279" s="1">
        <v>42278</v>
      </c>
      <c r="B279">
        <v>18892.205999999998</v>
      </c>
      <c r="C279" s="1">
        <v>42278</v>
      </c>
      <c r="D279">
        <v>5</v>
      </c>
      <c r="E279" s="1">
        <f t="shared" si="14"/>
        <v>42644</v>
      </c>
      <c r="F279" s="3">
        <f t="shared" si="12"/>
        <v>-0.20000000000000018</v>
      </c>
      <c r="G279">
        <f t="shared" si="13"/>
        <v>2.1815663030564147</v>
      </c>
    </row>
    <row r="280" spans="1:7" x14ac:dyDescent="0.35">
      <c r="A280" s="1">
        <v>42370</v>
      </c>
      <c r="B280">
        <v>19001.689999999999</v>
      </c>
      <c r="C280" s="1">
        <v>42370</v>
      </c>
      <c r="D280">
        <v>4.9000000000000004</v>
      </c>
      <c r="E280" s="1">
        <f t="shared" si="14"/>
        <v>42736</v>
      </c>
      <c r="F280" s="3">
        <f t="shared" si="12"/>
        <v>-0.30000000000000071</v>
      </c>
      <c r="G280">
        <f t="shared" si="13"/>
        <v>2.0874616941966906</v>
      </c>
    </row>
    <row r="281" spans="1:7" x14ac:dyDescent="0.35">
      <c r="A281" s="1">
        <v>42461</v>
      </c>
      <c r="B281">
        <v>19062.708999999999</v>
      </c>
      <c r="C281" s="1">
        <v>42461</v>
      </c>
      <c r="D281">
        <v>4.9000000000000004</v>
      </c>
      <c r="E281" s="1">
        <f t="shared" si="14"/>
        <v>42826</v>
      </c>
      <c r="F281" s="3">
        <f t="shared" si="12"/>
        <v>-0.5</v>
      </c>
      <c r="G281">
        <f t="shared" si="13"/>
        <v>2.3304137937582903</v>
      </c>
    </row>
    <row r="282" spans="1:7" x14ac:dyDescent="0.35">
      <c r="A282" s="1">
        <v>42552</v>
      </c>
      <c r="B282">
        <v>19197.937999999998</v>
      </c>
      <c r="C282" s="1">
        <v>42552</v>
      </c>
      <c r="D282">
        <v>4.9000000000000004</v>
      </c>
      <c r="E282" s="1">
        <f t="shared" si="14"/>
        <v>42917</v>
      </c>
      <c r="F282" s="3">
        <f t="shared" si="12"/>
        <v>-0.60000000000000053</v>
      </c>
      <c r="G282">
        <f t="shared" si="13"/>
        <v>2.4108214121745908</v>
      </c>
    </row>
    <row r="283" spans="1:7" x14ac:dyDescent="0.35">
      <c r="A283" s="1">
        <v>42644</v>
      </c>
      <c r="B283">
        <v>19304.351999999999</v>
      </c>
      <c r="C283" s="1">
        <v>42644</v>
      </c>
      <c r="D283">
        <v>4.8</v>
      </c>
      <c r="E283" s="1">
        <f t="shared" si="14"/>
        <v>43009</v>
      </c>
      <c r="F283" s="3">
        <f t="shared" si="12"/>
        <v>-0.59999999999999964</v>
      </c>
      <c r="G283">
        <f t="shared" si="13"/>
        <v>2.9941434967617697</v>
      </c>
    </row>
    <row r="284" spans="1:7" x14ac:dyDescent="0.35">
      <c r="A284" s="1">
        <v>42736</v>
      </c>
      <c r="B284">
        <v>19398.343000000001</v>
      </c>
      <c r="C284" s="1">
        <v>42736</v>
      </c>
      <c r="D284">
        <v>4.5999999999999996</v>
      </c>
      <c r="E284" s="1">
        <f t="shared" si="14"/>
        <v>43101</v>
      </c>
      <c r="F284" s="3">
        <f t="shared" si="12"/>
        <v>-0.59999999999999964</v>
      </c>
      <c r="G284">
        <f t="shared" si="13"/>
        <v>3.3288100947591159</v>
      </c>
    </row>
    <row r="285" spans="1:7" x14ac:dyDescent="0.35">
      <c r="A285" s="1">
        <v>42826</v>
      </c>
      <c r="B285">
        <v>19506.949000000001</v>
      </c>
      <c r="C285" s="1">
        <v>42826</v>
      </c>
      <c r="D285">
        <v>4.4000000000000004</v>
      </c>
      <c r="E285" s="1">
        <f t="shared" si="14"/>
        <v>43191</v>
      </c>
      <c r="F285" s="3">
        <f t="shared" si="12"/>
        <v>-0.50000000000000044</v>
      </c>
      <c r="G285">
        <f t="shared" si="13"/>
        <v>3.2989628465220244</v>
      </c>
    </row>
    <row r="286" spans="1:7" x14ac:dyDescent="0.35">
      <c r="A286" s="1">
        <v>42917</v>
      </c>
      <c r="B286">
        <v>19660.766</v>
      </c>
      <c r="C286" s="1">
        <v>42917</v>
      </c>
      <c r="D286">
        <v>4.3</v>
      </c>
      <c r="E286" s="1">
        <f t="shared" si="14"/>
        <v>43282</v>
      </c>
      <c r="F286" s="3">
        <f t="shared" si="12"/>
        <v>-0.5</v>
      </c>
      <c r="G286">
        <f t="shared" si="13"/>
        <v>3.130030640718684</v>
      </c>
    </row>
    <row r="287" spans="1:7" x14ac:dyDescent="0.35">
      <c r="A287" s="1">
        <v>43009</v>
      </c>
      <c r="B287">
        <v>19882.351999999999</v>
      </c>
      <c r="C287" s="1">
        <v>43009</v>
      </c>
      <c r="D287">
        <v>4.2</v>
      </c>
      <c r="E287" s="1">
        <f t="shared" si="14"/>
        <v>43374</v>
      </c>
      <c r="F287" s="3">
        <f t="shared" si="12"/>
        <v>-0.40000000000000036</v>
      </c>
      <c r="G287">
        <f t="shared" si="13"/>
        <v>2.125110751484538</v>
      </c>
    </row>
    <row r="288" spans="1:7" x14ac:dyDescent="0.35">
      <c r="A288" s="1">
        <v>43101</v>
      </c>
      <c r="B288">
        <v>20044.077000000001</v>
      </c>
      <c r="C288" s="1">
        <v>43101</v>
      </c>
      <c r="D288">
        <v>4</v>
      </c>
      <c r="E288" s="1">
        <f t="shared" si="14"/>
        <v>43466</v>
      </c>
      <c r="F288" s="3">
        <f t="shared" si="12"/>
        <v>-0.10000000000000009</v>
      </c>
      <c r="G288">
        <f t="shared" si="13"/>
        <v>1.8512850454525775</v>
      </c>
    </row>
    <row r="289" spans="1:7" x14ac:dyDescent="0.35">
      <c r="A289" s="1">
        <v>43191</v>
      </c>
      <c r="B289">
        <v>20150.475999999999</v>
      </c>
      <c r="C289" s="1">
        <v>43191</v>
      </c>
      <c r="D289">
        <v>3.9</v>
      </c>
      <c r="E289" s="1">
        <f t="shared" si="14"/>
        <v>43556</v>
      </c>
      <c r="F289" s="3">
        <f t="shared" si="12"/>
        <v>-0.29999999999999982</v>
      </c>
      <c r="G289">
        <f t="shared" si="13"/>
        <v>2.1540533335291823</v>
      </c>
    </row>
    <row r="290" spans="1:7" x14ac:dyDescent="0.35">
      <c r="A290" s="1">
        <v>43282</v>
      </c>
      <c r="B290">
        <v>20276.153999999999</v>
      </c>
      <c r="C290" s="1">
        <v>43282</v>
      </c>
      <c r="D290">
        <v>3.8</v>
      </c>
      <c r="E290" s="1">
        <f t="shared" si="14"/>
        <v>43647</v>
      </c>
      <c r="F290" s="3">
        <f t="shared" si="12"/>
        <v>-0.19999999999999973</v>
      </c>
      <c r="G290">
        <f t="shared" si="13"/>
        <v>2.6702647849291328</v>
      </c>
    </row>
    <row r="291" spans="1:7" x14ac:dyDescent="0.35">
      <c r="A291" s="1">
        <v>43374</v>
      </c>
      <c r="B291">
        <v>20304.874</v>
      </c>
      <c r="C291" s="1">
        <v>43374</v>
      </c>
      <c r="D291">
        <v>3.8</v>
      </c>
      <c r="E291" s="1">
        <f t="shared" si="14"/>
        <v>43739</v>
      </c>
      <c r="F291" s="3">
        <f t="shared" si="12"/>
        <v>-0.19999999999999973</v>
      </c>
      <c r="G291">
        <f t="shared" si="13"/>
        <v>3.182556070035214</v>
      </c>
    </row>
    <row r="292" spans="1:7" x14ac:dyDescent="0.35">
      <c r="A292" s="1">
        <v>43466</v>
      </c>
      <c r="B292">
        <v>20415.150000000001</v>
      </c>
      <c r="C292" s="1">
        <v>43466</v>
      </c>
      <c r="D292">
        <v>3.9</v>
      </c>
      <c r="E292" s="1">
        <f t="shared" si="14"/>
        <v>43831</v>
      </c>
      <c r="F292" s="3">
        <f t="shared" si="12"/>
        <v>-0.10000000000000009</v>
      </c>
      <c r="G292">
        <f t="shared" si="13"/>
        <v>1.2265547889679818</v>
      </c>
    </row>
    <row r="293" spans="1:7" x14ac:dyDescent="0.35">
      <c r="A293" s="1">
        <v>43556</v>
      </c>
      <c r="B293">
        <v>20584.527999999998</v>
      </c>
      <c r="C293" s="1">
        <v>43556</v>
      </c>
      <c r="D293">
        <v>3.6</v>
      </c>
      <c r="E293" s="1">
        <f t="shared" si="14"/>
        <v>43922</v>
      </c>
      <c r="F293" s="3">
        <f t="shared" si="12"/>
        <v>9.4</v>
      </c>
      <c r="G293">
        <f t="shared" si="13"/>
        <v>-7.5284602105037184</v>
      </c>
    </row>
    <row r="294" spans="1:7" x14ac:dyDescent="0.35">
      <c r="A294" s="1">
        <v>43647</v>
      </c>
      <c r="B294">
        <v>20817.580999999998</v>
      </c>
      <c r="C294" s="1">
        <v>43647</v>
      </c>
      <c r="D294">
        <v>3.6</v>
      </c>
      <c r="E294" s="1">
        <f t="shared" si="14"/>
        <v>44013</v>
      </c>
      <c r="F294" s="3">
        <f t="shared" si="12"/>
        <v>5.2000000000000011</v>
      </c>
      <c r="G294">
        <f t="shared" si="13"/>
        <v>-1.4689314767167172</v>
      </c>
    </row>
    <row r="295" spans="1:7" x14ac:dyDescent="0.35">
      <c r="A295" s="1">
        <v>43739</v>
      </c>
      <c r="B295">
        <v>20951.088</v>
      </c>
      <c r="C295" s="1">
        <v>43739</v>
      </c>
      <c r="D295">
        <v>3.6</v>
      </c>
      <c r="E295" s="1">
        <f t="shared" si="14"/>
        <v>44105</v>
      </c>
      <c r="F295" s="3">
        <f t="shared" si="12"/>
        <v>3.1999999999999997</v>
      </c>
      <c r="G295">
        <f t="shared" si="13"/>
        <v>-1.0832850303525987</v>
      </c>
    </row>
    <row r="296" spans="1:7" x14ac:dyDescent="0.35">
      <c r="A296" s="1">
        <v>43831</v>
      </c>
      <c r="B296">
        <v>20665.553</v>
      </c>
      <c r="C296" s="1">
        <v>43831</v>
      </c>
      <c r="D296">
        <v>3.8</v>
      </c>
      <c r="E296" s="1">
        <f t="shared" si="14"/>
        <v>44197</v>
      </c>
      <c r="F296" s="3">
        <f t="shared" si="12"/>
        <v>2.4000000000000004</v>
      </c>
      <c r="G296">
        <f t="shared" si="13"/>
        <v>1.5726073238882199</v>
      </c>
    </row>
    <row r="297" spans="1:7" x14ac:dyDescent="0.35">
      <c r="A297" s="1">
        <v>43922</v>
      </c>
      <c r="B297">
        <v>19034.830000000002</v>
      </c>
      <c r="C297" s="1">
        <v>43922</v>
      </c>
      <c r="D297">
        <v>13</v>
      </c>
      <c r="E297" s="1">
        <f t="shared" si="14"/>
        <v>44287</v>
      </c>
      <c r="F297" s="3">
        <f t="shared" si="12"/>
        <v>-7.1</v>
      </c>
      <c r="G297">
        <f t="shared" si="13"/>
        <v>11.950272211519607</v>
      </c>
    </row>
    <row r="298" spans="1:7" x14ac:dyDescent="0.35">
      <c r="A298" s="1">
        <v>44013</v>
      </c>
      <c r="B298">
        <v>20511.785</v>
      </c>
      <c r="C298" s="1">
        <v>44013</v>
      </c>
      <c r="D298">
        <v>8.8000000000000007</v>
      </c>
      <c r="E298" s="1">
        <f t="shared" si="14"/>
        <v>44378</v>
      </c>
      <c r="F298" s="3">
        <f t="shared" si="12"/>
        <v>-3.7000000000000011</v>
      </c>
      <c r="G298">
        <f t="shared" si="13"/>
        <v>4.7353167947109309</v>
      </c>
    </row>
    <row r="299" spans="1:7" x14ac:dyDescent="0.35">
      <c r="A299" s="1">
        <v>44105</v>
      </c>
      <c r="B299">
        <v>20724.128000000001</v>
      </c>
      <c r="C299" s="1">
        <v>44105</v>
      </c>
      <c r="D299">
        <v>6.8</v>
      </c>
      <c r="E299" s="1">
        <f t="shared" si="14"/>
        <v>44470</v>
      </c>
      <c r="F299" s="3">
        <f t="shared" si="12"/>
        <v>-2.5999999999999996</v>
      </c>
      <c r="G299">
        <f t="shared" si="13"/>
        <v>5.4210917824865756</v>
      </c>
    </row>
    <row r="300" spans="1:7" x14ac:dyDescent="0.35">
      <c r="A300" s="1">
        <v>44197</v>
      </c>
      <c r="B300">
        <v>20990.541000000001</v>
      </c>
      <c r="C300" s="1">
        <v>44197</v>
      </c>
      <c r="D300">
        <v>6.2</v>
      </c>
      <c r="E300" s="1">
        <f t="shared" si="14"/>
        <v>44562</v>
      </c>
      <c r="F300" s="3">
        <f t="shared" si="12"/>
        <v>-2.4000000000000004</v>
      </c>
      <c r="G300">
        <f t="shared" si="13"/>
        <v>3.5650820052708365</v>
      </c>
    </row>
    <row r="301" spans="1:7" x14ac:dyDescent="0.35">
      <c r="A301" s="1">
        <v>44287</v>
      </c>
      <c r="B301">
        <v>21309.544000000002</v>
      </c>
      <c r="C301" s="1">
        <v>44287</v>
      </c>
      <c r="D301">
        <v>5.9</v>
      </c>
      <c r="E301" s="1">
        <f t="shared" si="14"/>
        <v>44652</v>
      </c>
      <c r="F301" s="3">
        <f t="shared" si="12"/>
        <v>-2.3000000000000003</v>
      </c>
      <c r="G301">
        <f t="shared" si="13"/>
        <v>1.8705984510977824</v>
      </c>
    </row>
    <row r="302" spans="1:7" x14ac:dyDescent="0.35">
      <c r="A302" s="1">
        <v>44378</v>
      </c>
      <c r="B302">
        <v>21483.082999999999</v>
      </c>
      <c r="C302" s="1">
        <v>44378</v>
      </c>
      <c r="D302">
        <v>5.0999999999999996</v>
      </c>
      <c r="E302" s="1">
        <f t="shared" si="14"/>
        <v>44743</v>
      </c>
      <c r="F302" s="3">
        <f t="shared" si="12"/>
        <v>-1.4999999999999996</v>
      </c>
      <c r="G302">
        <f t="shared" si="13"/>
        <v>1.7132131361220271</v>
      </c>
    </row>
    <row r="303" spans="1:7" x14ac:dyDescent="0.35">
      <c r="A303" s="1">
        <v>44470</v>
      </c>
      <c r="B303">
        <v>21847.601999999999</v>
      </c>
      <c r="C303" s="1">
        <v>44470</v>
      </c>
      <c r="D303">
        <v>4.2</v>
      </c>
      <c r="E303" s="1">
        <f t="shared" si="14"/>
        <v>44835</v>
      </c>
      <c r="F303" s="3">
        <f t="shared" si="12"/>
        <v>-0.60000000000000009</v>
      </c>
      <c r="G303">
        <f t="shared" si="13"/>
        <v>0.65169165934091389</v>
      </c>
    </row>
    <row r="304" spans="1:7" x14ac:dyDescent="0.35">
      <c r="A304" s="1">
        <v>44562</v>
      </c>
      <c r="B304">
        <v>21738.870999999999</v>
      </c>
      <c r="C304" s="1">
        <v>44562</v>
      </c>
      <c r="D304">
        <v>3.8</v>
      </c>
      <c r="E304" s="1">
        <f t="shared" si="14"/>
        <v>44927</v>
      </c>
      <c r="F304" s="3">
        <f t="shared" si="12"/>
        <v>-0.29999999999999982</v>
      </c>
      <c r="G304">
        <f t="shared" si="13"/>
        <v>1.7179273017444263</v>
      </c>
    </row>
    <row r="305" spans="1:7" x14ac:dyDescent="0.35">
      <c r="A305" s="1">
        <v>44652</v>
      </c>
      <c r="B305">
        <v>21708.16</v>
      </c>
      <c r="C305" s="1">
        <v>44652</v>
      </c>
      <c r="D305">
        <v>3.6</v>
      </c>
      <c r="E305" s="1">
        <f t="shared" si="14"/>
        <v>45017</v>
      </c>
      <c r="F305" s="3">
        <f t="shared" si="12"/>
        <v>0</v>
      </c>
      <c r="G305">
        <f t="shared" si="13"/>
        <v>2.3824681594386554</v>
      </c>
    </row>
    <row r="306" spans="1:7" x14ac:dyDescent="0.35">
      <c r="A306" s="1">
        <v>44743</v>
      </c>
      <c r="B306">
        <v>21851.133999999998</v>
      </c>
      <c r="C306" s="1">
        <v>44743</v>
      </c>
      <c r="D306">
        <v>3.6</v>
      </c>
      <c r="E306" s="1"/>
      <c r="G306" s="3"/>
    </row>
    <row r="307" spans="1:7" x14ac:dyDescent="0.35">
      <c r="A307" s="1">
        <v>44835</v>
      </c>
      <c r="B307">
        <v>21989.981</v>
      </c>
      <c r="C307" s="1">
        <v>44835</v>
      </c>
      <c r="D307">
        <v>3.6</v>
      </c>
      <c r="E307" s="1"/>
      <c r="G307" s="3"/>
    </row>
    <row r="308" spans="1:7" x14ac:dyDescent="0.35">
      <c r="A308" s="1">
        <v>44927</v>
      </c>
      <c r="B308">
        <v>22112.329000000002</v>
      </c>
      <c r="C308" s="1">
        <v>44927</v>
      </c>
      <c r="D308">
        <v>3.5</v>
      </c>
      <c r="E308" s="1"/>
      <c r="G308" s="3"/>
    </row>
    <row r="309" spans="1:7" x14ac:dyDescent="0.35">
      <c r="A309" s="1">
        <v>45017</v>
      </c>
      <c r="B309">
        <v>22225.35</v>
      </c>
      <c r="C309" s="1">
        <v>45017</v>
      </c>
      <c r="D309">
        <v>3.6</v>
      </c>
      <c r="E309" s="1"/>
      <c r="G309" s="3"/>
    </row>
    <row r="310" spans="1:7" x14ac:dyDescent="0.35">
      <c r="A310" s="1"/>
      <c r="C310" s="1">
        <v>45108</v>
      </c>
      <c r="D310" t="e">
        <f>NA()</f>
        <v>#N/A</v>
      </c>
    </row>
    <row r="311" spans="1:7" x14ac:dyDescent="0.35">
      <c r="A311" s="1"/>
      <c r="C311" s="1"/>
    </row>
    <row r="312" spans="1:7" x14ac:dyDescent="0.35">
      <c r="A312" s="1"/>
      <c r="C312" s="1"/>
    </row>
    <row r="313" spans="1:7" x14ac:dyDescent="0.35">
      <c r="A313" s="1"/>
      <c r="C313" s="1"/>
    </row>
    <row r="314" spans="1:7" x14ac:dyDescent="0.35">
      <c r="C314" s="1"/>
    </row>
    <row r="315" spans="1:7" x14ac:dyDescent="0.35">
      <c r="C315" s="1"/>
    </row>
    <row r="316" spans="1:7" x14ac:dyDescent="0.35">
      <c r="C316" s="1"/>
    </row>
    <row r="317" spans="1:7" x14ac:dyDescent="0.35">
      <c r="C317" s="1"/>
    </row>
    <row r="318" spans="1:7" x14ac:dyDescent="0.35">
      <c r="C318" s="1"/>
    </row>
    <row r="319" spans="1:7" x14ac:dyDescent="0.35">
      <c r="C319" s="1"/>
    </row>
    <row r="320" spans="1:7" x14ac:dyDescent="0.35">
      <c r="C320" s="1"/>
    </row>
    <row r="321" spans="3:3" x14ac:dyDescent="0.35">
      <c r="C321" s="1"/>
    </row>
    <row r="322" spans="3:3" x14ac:dyDescent="0.35">
      <c r="C322" s="1"/>
    </row>
    <row r="323" spans="3:3" x14ac:dyDescent="0.35">
      <c r="C323" s="1"/>
    </row>
    <row r="324" spans="3:3" x14ac:dyDescent="0.35">
      <c r="C324" s="1"/>
    </row>
    <row r="325" spans="3:3" x14ac:dyDescent="0.35">
      <c r="C325" s="1"/>
    </row>
    <row r="326" spans="3:3" x14ac:dyDescent="0.35">
      <c r="C326" s="1"/>
    </row>
    <row r="327" spans="3:3" x14ac:dyDescent="0.35">
      <c r="C327" s="1"/>
    </row>
    <row r="328" spans="3:3" x14ac:dyDescent="0.35">
      <c r="C328" s="1"/>
    </row>
    <row r="329" spans="3:3" x14ac:dyDescent="0.35">
      <c r="C329" s="1"/>
    </row>
    <row r="330" spans="3:3" x14ac:dyDescent="0.35">
      <c r="C330" s="1"/>
    </row>
    <row r="331" spans="3:3" x14ac:dyDescent="0.35">
      <c r="C331" s="1"/>
    </row>
    <row r="332" spans="3:3" x14ac:dyDescent="0.35">
      <c r="C332" s="1"/>
    </row>
    <row r="333" spans="3:3" x14ac:dyDescent="0.35">
      <c r="C333" s="1"/>
    </row>
    <row r="334" spans="3:3" x14ac:dyDescent="0.35">
      <c r="C334" s="1"/>
    </row>
    <row r="335" spans="3:3" x14ac:dyDescent="0.35">
      <c r="C335" s="1"/>
    </row>
    <row r="336" spans="3:3" x14ac:dyDescent="0.35">
      <c r="C336" s="1"/>
    </row>
    <row r="337" spans="3:3" x14ac:dyDescent="0.35">
      <c r="C337" s="1"/>
    </row>
    <row r="338" spans="3:3" x14ac:dyDescent="0.35">
      <c r="C338" s="1"/>
    </row>
    <row r="339" spans="3:3" x14ac:dyDescent="0.35">
      <c r="C339" s="1"/>
    </row>
    <row r="340" spans="3:3" x14ac:dyDescent="0.35">
      <c r="C340" s="1"/>
    </row>
    <row r="341" spans="3:3" x14ac:dyDescent="0.35">
      <c r="C341" s="1"/>
    </row>
    <row r="342" spans="3:3" x14ac:dyDescent="0.35">
      <c r="C342" s="1"/>
    </row>
    <row r="343" spans="3:3" x14ac:dyDescent="0.35">
      <c r="C343" s="1"/>
    </row>
    <row r="344" spans="3:3" x14ac:dyDescent="0.35">
      <c r="C344" s="1"/>
    </row>
    <row r="345" spans="3:3" x14ac:dyDescent="0.35">
      <c r="C345" s="1"/>
    </row>
    <row r="346" spans="3:3" x14ac:dyDescent="0.35">
      <c r="C346" s="1"/>
    </row>
    <row r="347" spans="3:3" x14ac:dyDescent="0.35">
      <c r="C347" s="1"/>
    </row>
    <row r="348" spans="3:3" x14ac:dyDescent="0.35">
      <c r="C348" s="1"/>
    </row>
    <row r="349" spans="3:3" x14ac:dyDescent="0.35">
      <c r="C349" s="1"/>
    </row>
    <row r="350" spans="3:3" x14ac:dyDescent="0.35">
      <c r="C350" s="1"/>
    </row>
    <row r="351" spans="3:3" x14ac:dyDescent="0.35">
      <c r="C351" s="1"/>
    </row>
    <row r="352" spans="3:3" x14ac:dyDescent="0.35">
      <c r="C352" s="1"/>
    </row>
    <row r="353" spans="3:3" x14ac:dyDescent="0.35">
      <c r="C353" s="1"/>
    </row>
    <row r="354" spans="3:3" x14ac:dyDescent="0.35">
      <c r="C354" s="1"/>
    </row>
    <row r="355" spans="3:3" x14ac:dyDescent="0.35">
      <c r="C355" s="1"/>
    </row>
    <row r="356" spans="3:3" x14ac:dyDescent="0.35">
      <c r="C356" s="1"/>
    </row>
    <row r="357" spans="3:3" x14ac:dyDescent="0.35">
      <c r="C357" s="1"/>
    </row>
    <row r="358" spans="3:3" x14ac:dyDescent="0.35">
      <c r="C358" s="1"/>
    </row>
    <row r="359" spans="3:3" x14ac:dyDescent="0.35">
      <c r="C359" s="1"/>
    </row>
    <row r="360" spans="3:3" x14ac:dyDescent="0.35">
      <c r="C360" s="1"/>
    </row>
    <row r="361" spans="3:3" x14ac:dyDescent="0.35">
      <c r="C361" s="1"/>
    </row>
    <row r="362" spans="3:3" x14ac:dyDescent="0.35">
      <c r="C362" s="1"/>
    </row>
    <row r="363" spans="3:3" x14ac:dyDescent="0.35">
      <c r="C363" s="1"/>
    </row>
    <row r="364" spans="3:3" x14ac:dyDescent="0.35">
      <c r="C364" s="1"/>
    </row>
    <row r="365" spans="3:3" x14ac:dyDescent="0.35">
      <c r="C365" s="1"/>
    </row>
    <row r="366" spans="3:3" x14ac:dyDescent="0.35">
      <c r="C366" s="1"/>
    </row>
    <row r="367" spans="3:3" x14ac:dyDescent="0.35">
      <c r="C367" s="1"/>
    </row>
    <row r="368" spans="3:3" x14ac:dyDescent="0.35">
      <c r="C368" s="1"/>
    </row>
    <row r="369" spans="3:3" x14ac:dyDescent="0.35">
      <c r="C369" s="1"/>
    </row>
    <row r="370" spans="3:3" x14ac:dyDescent="0.35">
      <c r="C370" s="1"/>
    </row>
    <row r="371" spans="3:3" x14ac:dyDescent="0.35">
      <c r="C371" s="1"/>
    </row>
    <row r="372" spans="3:3" x14ac:dyDescent="0.35">
      <c r="C372" s="1"/>
    </row>
    <row r="373" spans="3:3" x14ac:dyDescent="0.35">
      <c r="C373" s="1"/>
    </row>
    <row r="374" spans="3:3" x14ac:dyDescent="0.35">
      <c r="C374" s="1"/>
    </row>
    <row r="375" spans="3:3" x14ac:dyDescent="0.35">
      <c r="C375" s="1"/>
    </row>
    <row r="376" spans="3:3" x14ac:dyDescent="0.35">
      <c r="C376" s="1"/>
    </row>
    <row r="377" spans="3:3" x14ac:dyDescent="0.35">
      <c r="C377" s="1"/>
    </row>
    <row r="378" spans="3:3" x14ac:dyDescent="0.35">
      <c r="C378" s="1"/>
    </row>
    <row r="379" spans="3:3" x14ac:dyDescent="0.35">
      <c r="C379" s="1"/>
    </row>
    <row r="380" spans="3:3" x14ac:dyDescent="0.35">
      <c r="C380" s="1"/>
    </row>
    <row r="381" spans="3:3" x14ac:dyDescent="0.35">
      <c r="C381" s="1"/>
    </row>
    <row r="382" spans="3:3" x14ac:dyDescent="0.35">
      <c r="C382" s="1"/>
    </row>
    <row r="383" spans="3:3" x14ac:dyDescent="0.35">
      <c r="C383" s="1"/>
    </row>
    <row r="384" spans="3:3" x14ac:dyDescent="0.35">
      <c r="C384" s="1"/>
    </row>
    <row r="385" spans="3:3" x14ac:dyDescent="0.35">
      <c r="C385" s="1"/>
    </row>
    <row r="386" spans="3:3" x14ac:dyDescent="0.35">
      <c r="C386" s="1"/>
    </row>
    <row r="387" spans="3:3" x14ac:dyDescent="0.35">
      <c r="C387" s="1"/>
    </row>
    <row r="388" spans="3:3" x14ac:dyDescent="0.35">
      <c r="C388" s="1"/>
    </row>
    <row r="389" spans="3:3" x14ac:dyDescent="0.35">
      <c r="C389" s="1"/>
    </row>
    <row r="390" spans="3:3" x14ac:dyDescent="0.35">
      <c r="C390" s="1"/>
    </row>
    <row r="391" spans="3:3" x14ac:dyDescent="0.35">
      <c r="C391" s="1"/>
    </row>
    <row r="392" spans="3:3" x14ac:dyDescent="0.35">
      <c r="C392" s="1"/>
    </row>
    <row r="393" spans="3:3" x14ac:dyDescent="0.35">
      <c r="C393" s="1"/>
    </row>
    <row r="394" spans="3:3" x14ac:dyDescent="0.35">
      <c r="C394" s="1"/>
    </row>
    <row r="395" spans="3:3" x14ac:dyDescent="0.35">
      <c r="C395" s="1"/>
    </row>
    <row r="396" spans="3:3" x14ac:dyDescent="0.35">
      <c r="C396" s="1"/>
    </row>
    <row r="397" spans="3:3" x14ac:dyDescent="0.35">
      <c r="C397" s="1"/>
    </row>
    <row r="398" spans="3:3" x14ac:dyDescent="0.35">
      <c r="C398" s="1"/>
    </row>
    <row r="399" spans="3:3" x14ac:dyDescent="0.35">
      <c r="C399" s="1"/>
    </row>
    <row r="400" spans="3:3" x14ac:dyDescent="0.35">
      <c r="C400" s="1"/>
    </row>
    <row r="401" spans="3:3" x14ac:dyDescent="0.35">
      <c r="C401" s="1"/>
    </row>
    <row r="402" spans="3:3" x14ac:dyDescent="0.35">
      <c r="C402" s="1"/>
    </row>
    <row r="403" spans="3:3" x14ac:dyDescent="0.35">
      <c r="C403" s="1"/>
    </row>
    <row r="404" spans="3:3" x14ac:dyDescent="0.35">
      <c r="C404" s="1"/>
    </row>
    <row r="405" spans="3:3" x14ac:dyDescent="0.35">
      <c r="C405" s="1"/>
    </row>
    <row r="406" spans="3:3" x14ac:dyDescent="0.35">
      <c r="C406" s="1"/>
    </row>
    <row r="407" spans="3:3" x14ac:dyDescent="0.35">
      <c r="C407" s="1"/>
    </row>
    <row r="408" spans="3:3" x14ac:dyDescent="0.35">
      <c r="C408" s="1"/>
    </row>
    <row r="409" spans="3:3" x14ac:dyDescent="0.35">
      <c r="C409" s="1"/>
    </row>
    <row r="410" spans="3:3" x14ac:dyDescent="0.35">
      <c r="C410" s="1"/>
    </row>
    <row r="411" spans="3:3" x14ac:dyDescent="0.35">
      <c r="C411" s="1"/>
    </row>
    <row r="412" spans="3:3" x14ac:dyDescent="0.35">
      <c r="C412" s="1"/>
    </row>
    <row r="413" spans="3:3" x14ac:dyDescent="0.35">
      <c r="C413" s="1"/>
    </row>
    <row r="414" spans="3:3" x14ac:dyDescent="0.35">
      <c r="C414" s="1"/>
    </row>
    <row r="415" spans="3:3" x14ac:dyDescent="0.35">
      <c r="C415" s="1"/>
    </row>
    <row r="416" spans="3:3" x14ac:dyDescent="0.35">
      <c r="C416" s="1"/>
    </row>
    <row r="417" spans="3:3" x14ac:dyDescent="0.35">
      <c r="C417" s="1"/>
    </row>
    <row r="418" spans="3:3" x14ac:dyDescent="0.35">
      <c r="C418" s="1"/>
    </row>
    <row r="419" spans="3:3" x14ac:dyDescent="0.35">
      <c r="C419" s="1"/>
    </row>
    <row r="420" spans="3:3" x14ac:dyDescent="0.35">
      <c r="C420" s="1"/>
    </row>
    <row r="421" spans="3:3" x14ac:dyDescent="0.35">
      <c r="C421" s="1"/>
    </row>
    <row r="422" spans="3:3" x14ac:dyDescent="0.35">
      <c r="C422" s="1"/>
    </row>
    <row r="423" spans="3:3" x14ac:dyDescent="0.35">
      <c r="C423" s="1"/>
    </row>
    <row r="424" spans="3:3" x14ac:dyDescent="0.35">
      <c r="C424" s="1"/>
    </row>
    <row r="425" spans="3:3" x14ac:dyDescent="0.35">
      <c r="C425" s="1"/>
    </row>
    <row r="426" spans="3:3" x14ac:dyDescent="0.35">
      <c r="C426" s="1"/>
    </row>
    <row r="427" spans="3:3" x14ac:dyDescent="0.35">
      <c r="C427" s="1"/>
    </row>
    <row r="428" spans="3:3" x14ac:dyDescent="0.35">
      <c r="C428" s="1"/>
    </row>
    <row r="429" spans="3:3" x14ac:dyDescent="0.35">
      <c r="C429" s="1"/>
    </row>
    <row r="430" spans="3:3" x14ac:dyDescent="0.35">
      <c r="C430" s="1"/>
    </row>
    <row r="431" spans="3:3" x14ac:dyDescent="0.35">
      <c r="C431" s="1"/>
    </row>
    <row r="432" spans="3:3" x14ac:dyDescent="0.35">
      <c r="C432" s="1"/>
    </row>
    <row r="433" spans="3:3" x14ac:dyDescent="0.35">
      <c r="C433" s="1"/>
    </row>
    <row r="434" spans="3:3" x14ac:dyDescent="0.35">
      <c r="C434" s="1"/>
    </row>
    <row r="435" spans="3:3" x14ac:dyDescent="0.35">
      <c r="C435" s="1"/>
    </row>
    <row r="436" spans="3:3" x14ac:dyDescent="0.35">
      <c r="C436" s="1"/>
    </row>
    <row r="437" spans="3:3" x14ac:dyDescent="0.35">
      <c r="C437" s="1"/>
    </row>
    <row r="438" spans="3:3" x14ac:dyDescent="0.35">
      <c r="C438" s="1"/>
    </row>
    <row r="439" spans="3:3" x14ac:dyDescent="0.35">
      <c r="C439" s="1"/>
    </row>
    <row r="440" spans="3:3" x14ac:dyDescent="0.35">
      <c r="C440" s="1"/>
    </row>
    <row r="441" spans="3:3" x14ac:dyDescent="0.35">
      <c r="C441" s="1"/>
    </row>
    <row r="442" spans="3:3" x14ac:dyDescent="0.35">
      <c r="C442" s="1"/>
    </row>
    <row r="443" spans="3:3" x14ac:dyDescent="0.35">
      <c r="C443" s="1"/>
    </row>
    <row r="444" spans="3:3" x14ac:dyDescent="0.35">
      <c r="C444" s="1"/>
    </row>
    <row r="445" spans="3:3" x14ac:dyDescent="0.35">
      <c r="C445" s="1"/>
    </row>
    <row r="446" spans="3:3" x14ac:dyDescent="0.35">
      <c r="C446" s="1"/>
    </row>
    <row r="447" spans="3:3" x14ac:dyDescent="0.35">
      <c r="C447" s="1"/>
    </row>
    <row r="448" spans="3:3" x14ac:dyDescent="0.35">
      <c r="C448" s="1"/>
    </row>
    <row r="449" spans="3:3" x14ac:dyDescent="0.35">
      <c r="C449" s="1"/>
    </row>
    <row r="450" spans="3:3" x14ac:dyDescent="0.35">
      <c r="C450" s="1"/>
    </row>
    <row r="451" spans="3:3" x14ac:dyDescent="0.35">
      <c r="C451" s="1"/>
    </row>
    <row r="452" spans="3:3" x14ac:dyDescent="0.35">
      <c r="C452" s="1"/>
    </row>
    <row r="453" spans="3:3" x14ac:dyDescent="0.35">
      <c r="C453" s="1"/>
    </row>
    <row r="454" spans="3:3" x14ac:dyDescent="0.35">
      <c r="C454" s="1"/>
    </row>
    <row r="455" spans="3:3" x14ac:dyDescent="0.35">
      <c r="C455" s="1"/>
    </row>
    <row r="456" spans="3:3" x14ac:dyDescent="0.35">
      <c r="C456" s="1"/>
    </row>
    <row r="457" spans="3:3" x14ac:dyDescent="0.35">
      <c r="C457" s="1"/>
    </row>
    <row r="458" spans="3:3" x14ac:dyDescent="0.35">
      <c r="C458" s="1"/>
    </row>
    <row r="459" spans="3:3" x14ac:dyDescent="0.35">
      <c r="C459" s="1"/>
    </row>
    <row r="460" spans="3:3" x14ac:dyDescent="0.35">
      <c r="C460" s="1"/>
    </row>
    <row r="461" spans="3:3" x14ac:dyDescent="0.35">
      <c r="C461" s="1"/>
    </row>
    <row r="462" spans="3:3" x14ac:dyDescent="0.35">
      <c r="C462" s="1"/>
    </row>
    <row r="463" spans="3:3" x14ac:dyDescent="0.35">
      <c r="C463" s="1"/>
    </row>
    <row r="464" spans="3:3" x14ac:dyDescent="0.35">
      <c r="C464" s="1"/>
    </row>
    <row r="465" spans="3:3" x14ac:dyDescent="0.35">
      <c r="C465" s="1"/>
    </row>
    <row r="466" spans="3:3" x14ac:dyDescent="0.35">
      <c r="C466" s="1"/>
    </row>
    <row r="467" spans="3:3" x14ac:dyDescent="0.35">
      <c r="C467" s="1"/>
    </row>
    <row r="468" spans="3:3" x14ac:dyDescent="0.35">
      <c r="C468" s="1"/>
    </row>
    <row r="469" spans="3:3" x14ac:dyDescent="0.35">
      <c r="C469" s="1"/>
    </row>
    <row r="470" spans="3:3" x14ac:dyDescent="0.35">
      <c r="C470" s="1"/>
    </row>
    <row r="471" spans="3:3" x14ac:dyDescent="0.35">
      <c r="C471" s="1"/>
    </row>
    <row r="472" spans="3:3" x14ac:dyDescent="0.35">
      <c r="C472" s="1"/>
    </row>
    <row r="473" spans="3:3" x14ac:dyDescent="0.35">
      <c r="C473" s="1"/>
    </row>
    <row r="474" spans="3:3" x14ac:dyDescent="0.35">
      <c r="C474" s="1"/>
    </row>
    <row r="475" spans="3:3" x14ac:dyDescent="0.35">
      <c r="C475" s="1"/>
    </row>
    <row r="476" spans="3:3" x14ac:dyDescent="0.35">
      <c r="C476" s="1"/>
    </row>
    <row r="477" spans="3:3" x14ac:dyDescent="0.35">
      <c r="C477" s="1"/>
    </row>
    <row r="478" spans="3:3" x14ac:dyDescent="0.35">
      <c r="C478" s="1"/>
    </row>
    <row r="479" spans="3:3" x14ac:dyDescent="0.35">
      <c r="C479" s="1"/>
    </row>
    <row r="480" spans="3:3" x14ac:dyDescent="0.35">
      <c r="C480" s="1"/>
    </row>
    <row r="481" spans="3:3" x14ac:dyDescent="0.35">
      <c r="C481" s="1"/>
    </row>
    <row r="482" spans="3:3" x14ac:dyDescent="0.35">
      <c r="C482" s="1"/>
    </row>
    <row r="483" spans="3:3" x14ac:dyDescent="0.35">
      <c r="C483" s="1"/>
    </row>
    <row r="484" spans="3:3" x14ac:dyDescent="0.35">
      <c r="C484" s="1"/>
    </row>
    <row r="485" spans="3:3" x14ac:dyDescent="0.35">
      <c r="C485" s="1"/>
    </row>
    <row r="486" spans="3:3" x14ac:dyDescent="0.35">
      <c r="C486" s="1"/>
    </row>
    <row r="487" spans="3:3" x14ac:dyDescent="0.35">
      <c r="C487" s="1"/>
    </row>
    <row r="488" spans="3:3" x14ac:dyDescent="0.35">
      <c r="C488" s="1"/>
    </row>
    <row r="489" spans="3:3" x14ac:dyDescent="0.35">
      <c r="C489" s="1"/>
    </row>
    <row r="490" spans="3:3" x14ac:dyDescent="0.35">
      <c r="C490" s="1"/>
    </row>
    <row r="491" spans="3:3" x14ac:dyDescent="0.35">
      <c r="C491" s="1"/>
    </row>
    <row r="492" spans="3:3" x14ac:dyDescent="0.35">
      <c r="C492" s="1"/>
    </row>
    <row r="493" spans="3:3" x14ac:dyDescent="0.35">
      <c r="C493" s="1"/>
    </row>
    <row r="494" spans="3:3" x14ac:dyDescent="0.35">
      <c r="C494" s="1"/>
    </row>
    <row r="495" spans="3:3" x14ac:dyDescent="0.35">
      <c r="C495" s="1"/>
    </row>
    <row r="496" spans="3:3" x14ac:dyDescent="0.35">
      <c r="C496" s="1"/>
    </row>
    <row r="497" spans="3:3" x14ac:dyDescent="0.35">
      <c r="C497" s="1"/>
    </row>
    <row r="498" spans="3:3" x14ac:dyDescent="0.35">
      <c r="C498" s="1"/>
    </row>
    <row r="499" spans="3:3" x14ac:dyDescent="0.35">
      <c r="C499" s="1"/>
    </row>
    <row r="500" spans="3:3" x14ac:dyDescent="0.35">
      <c r="C500" s="1"/>
    </row>
    <row r="501" spans="3:3" x14ac:dyDescent="0.35">
      <c r="C501" s="1"/>
    </row>
    <row r="502" spans="3:3" x14ac:dyDescent="0.35">
      <c r="C502" s="1"/>
    </row>
    <row r="503" spans="3:3" x14ac:dyDescent="0.35">
      <c r="C503" s="1"/>
    </row>
    <row r="504" spans="3:3" x14ac:dyDescent="0.35">
      <c r="C504" s="1"/>
    </row>
    <row r="505" spans="3:3" x14ac:dyDescent="0.35">
      <c r="C505" s="1"/>
    </row>
    <row r="506" spans="3:3" x14ac:dyDescent="0.35">
      <c r="C506" s="1"/>
    </row>
    <row r="507" spans="3:3" x14ac:dyDescent="0.35">
      <c r="C507" s="1"/>
    </row>
    <row r="508" spans="3:3" x14ac:dyDescent="0.35">
      <c r="C508" s="1"/>
    </row>
    <row r="509" spans="3:3" x14ac:dyDescent="0.35">
      <c r="C509" s="1"/>
    </row>
    <row r="510" spans="3:3" x14ac:dyDescent="0.35">
      <c r="C510" s="1"/>
    </row>
    <row r="511" spans="3:3" x14ac:dyDescent="0.35">
      <c r="C511" s="1"/>
    </row>
    <row r="512" spans="3:3" x14ac:dyDescent="0.35">
      <c r="C512" s="1"/>
    </row>
    <row r="513" spans="3:3" x14ac:dyDescent="0.35">
      <c r="C513" s="1"/>
    </row>
    <row r="514" spans="3:3" x14ac:dyDescent="0.35">
      <c r="C514" s="1"/>
    </row>
    <row r="515" spans="3:3" x14ac:dyDescent="0.35">
      <c r="C515" s="1"/>
    </row>
    <row r="516" spans="3:3" x14ac:dyDescent="0.35">
      <c r="C516" s="1"/>
    </row>
    <row r="517" spans="3:3" x14ac:dyDescent="0.35">
      <c r="C517" s="1"/>
    </row>
    <row r="518" spans="3:3" x14ac:dyDescent="0.35">
      <c r="C518" s="1"/>
    </row>
    <row r="519" spans="3:3" x14ac:dyDescent="0.35">
      <c r="C519" s="1"/>
    </row>
    <row r="520" spans="3:3" x14ac:dyDescent="0.35">
      <c r="C520" s="1"/>
    </row>
    <row r="521" spans="3:3" x14ac:dyDescent="0.35">
      <c r="C521" s="1"/>
    </row>
    <row r="522" spans="3:3" x14ac:dyDescent="0.35">
      <c r="C522" s="1"/>
    </row>
    <row r="523" spans="3:3" x14ac:dyDescent="0.35">
      <c r="C523" s="1"/>
    </row>
    <row r="524" spans="3:3" x14ac:dyDescent="0.35">
      <c r="C524" s="1"/>
    </row>
    <row r="525" spans="3:3" x14ac:dyDescent="0.35">
      <c r="C525" s="1"/>
    </row>
    <row r="526" spans="3:3" x14ac:dyDescent="0.35">
      <c r="C526" s="1"/>
    </row>
    <row r="527" spans="3:3" x14ac:dyDescent="0.35">
      <c r="C527" s="1"/>
    </row>
    <row r="528" spans="3:3" x14ac:dyDescent="0.35">
      <c r="C528" s="1"/>
    </row>
    <row r="529" spans="3:3" x14ac:dyDescent="0.35">
      <c r="C529" s="1"/>
    </row>
    <row r="530" spans="3:3" x14ac:dyDescent="0.35">
      <c r="C530" s="1"/>
    </row>
    <row r="531" spans="3:3" x14ac:dyDescent="0.35">
      <c r="C531" s="1"/>
    </row>
    <row r="532" spans="3:3" x14ac:dyDescent="0.35">
      <c r="C532" s="1"/>
    </row>
    <row r="533" spans="3:3" x14ac:dyDescent="0.35">
      <c r="C533" s="1"/>
    </row>
    <row r="534" spans="3:3" x14ac:dyDescent="0.35">
      <c r="C534" s="1"/>
    </row>
    <row r="535" spans="3:3" x14ac:dyDescent="0.35">
      <c r="C535" s="1"/>
    </row>
    <row r="536" spans="3:3" x14ac:dyDescent="0.35">
      <c r="C536" s="1"/>
    </row>
    <row r="537" spans="3:3" x14ac:dyDescent="0.35">
      <c r="C537" s="1"/>
    </row>
    <row r="538" spans="3:3" x14ac:dyDescent="0.35">
      <c r="C538" s="1"/>
    </row>
    <row r="539" spans="3:3" x14ac:dyDescent="0.35">
      <c r="C539" s="1"/>
    </row>
    <row r="540" spans="3:3" x14ac:dyDescent="0.35">
      <c r="C540" s="1"/>
    </row>
    <row r="541" spans="3:3" x14ac:dyDescent="0.35">
      <c r="C541" s="1"/>
    </row>
    <row r="542" spans="3:3" x14ac:dyDescent="0.35">
      <c r="C542" s="1"/>
    </row>
    <row r="543" spans="3:3" x14ac:dyDescent="0.35">
      <c r="C543" s="1"/>
    </row>
    <row r="544" spans="3:3" x14ac:dyDescent="0.35">
      <c r="C544" s="1"/>
    </row>
    <row r="545" spans="3:3" x14ac:dyDescent="0.35">
      <c r="C545" s="1"/>
    </row>
    <row r="546" spans="3:3" x14ac:dyDescent="0.35">
      <c r="C546" s="1"/>
    </row>
    <row r="547" spans="3:3" x14ac:dyDescent="0.35">
      <c r="C547" s="1"/>
    </row>
    <row r="548" spans="3:3" x14ac:dyDescent="0.35">
      <c r="C548" s="1"/>
    </row>
    <row r="549" spans="3:3" x14ac:dyDescent="0.35">
      <c r="C549" s="1"/>
    </row>
    <row r="550" spans="3:3" x14ac:dyDescent="0.35">
      <c r="C550" s="1"/>
    </row>
    <row r="551" spans="3:3" x14ac:dyDescent="0.35">
      <c r="C551" s="1"/>
    </row>
    <row r="552" spans="3:3" x14ac:dyDescent="0.35">
      <c r="C552" s="1"/>
    </row>
    <row r="553" spans="3:3" x14ac:dyDescent="0.35">
      <c r="C553" s="1"/>
    </row>
    <row r="554" spans="3:3" x14ac:dyDescent="0.35">
      <c r="C554" s="1"/>
    </row>
    <row r="555" spans="3:3" x14ac:dyDescent="0.35">
      <c r="C555" s="1"/>
    </row>
    <row r="556" spans="3:3" x14ac:dyDescent="0.35">
      <c r="C556" s="1"/>
    </row>
    <row r="557" spans="3:3" x14ac:dyDescent="0.35">
      <c r="C557" s="1"/>
    </row>
    <row r="558" spans="3:3" x14ac:dyDescent="0.35">
      <c r="C558" s="1"/>
    </row>
    <row r="559" spans="3:3" x14ac:dyDescent="0.35">
      <c r="C559" s="1"/>
    </row>
    <row r="560" spans="3:3" x14ac:dyDescent="0.35">
      <c r="C560" s="1"/>
    </row>
    <row r="561" spans="3:3" x14ac:dyDescent="0.35">
      <c r="C561" s="1"/>
    </row>
    <row r="562" spans="3:3" x14ac:dyDescent="0.35">
      <c r="C562" s="1"/>
    </row>
    <row r="563" spans="3:3" x14ac:dyDescent="0.35">
      <c r="C563" s="1"/>
    </row>
    <row r="564" spans="3:3" x14ac:dyDescent="0.35">
      <c r="C564" s="1"/>
    </row>
    <row r="565" spans="3:3" x14ac:dyDescent="0.35">
      <c r="C565" s="1"/>
    </row>
    <row r="566" spans="3:3" x14ac:dyDescent="0.35">
      <c r="C566" s="1"/>
    </row>
    <row r="567" spans="3:3" x14ac:dyDescent="0.35">
      <c r="C567" s="1"/>
    </row>
    <row r="568" spans="3:3" x14ac:dyDescent="0.35">
      <c r="C568" s="1"/>
    </row>
    <row r="569" spans="3:3" x14ac:dyDescent="0.35">
      <c r="C569" s="1"/>
    </row>
    <row r="570" spans="3:3" x14ac:dyDescent="0.35">
      <c r="C570" s="1"/>
    </row>
    <row r="571" spans="3:3" x14ac:dyDescent="0.35">
      <c r="C571" s="1"/>
    </row>
    <row r="572" spans="3:3" x14ac:dyDescent="0.35">
      <c r="C572" s="1"/>
    </row>
    <row r="573" spans="3:3" x14ac:dyDescent="0.35">
      <c r="C573" s="1"/>
    </row>
    <row r="574" spans="3:3" x14ac:dyDescent="0.35">
      <c r="C574" s="1"/>
    </row>
    <row r="575" spans="3:3" x14ac:dyDescent="0.35">
      <c r="C575" s="1"/>
    </row>
    <row r="576" spans="3:3" x14ac:dyDescent="0.35">
      <c r="C576" s="1"/>
    </row>
    <row r="577" spans="3:3" x14ac:dyDescent="0.35">
      <c r="C577" s="1"/>
    </row>
    <row r="578" spans="3:3" x14ac:dyDescent="0.35">
      <c r="C578" s="1"/>
    </row>
    <row r="579" spans="3:3" x14ac:dyDescent="0.35">
      <c r="C579" s="1"/>
    </row>
    <row r="580" spans="3:3" x14ac:dyDescent="0.35">
      <c r="C580" s="1"/>
    </row>
    <row r="581" spans="3:3" x14ac:dyDescent="0.35">
      <c r="C581" s="1"/>
    </row>
    <row r="582" spans="3:3" x14ac:dyDescent="0.35">
      <c r="C582" s="1"/>
    </row>
    <row r="583" spans="3:3" x14ac:dyDescent="0.35">
      <c r="C583" s="1"/>
    </row>
    <row r="584" spans="3:3" x14ac:dyDescent="0.35">
      <c r="C584" s="1"/>
    </row>
    <row r="585" spans="3:3" x14ac:dyDescent="0.35">
      <c r="C585" s="1"/>
    </row>
    <row r="586" spans="3:3" x14ac:dyDescent="0.35">
      <c r="C586" s="1"/>
    </row>
    <row r="587" spans="3:3" x14ac:dyDescent="0.35">
      <c r="C587" s="1"/>
    </row>
    <row r="588" spans="3:3" x14ac:dyDescent="0.35">
      <c r="C588" s="1"/>
    </row>
    <row r="589" spans="3:3" x14ac:dyDescent="0.35">
      <c r="C589" s="1"/>
    </row>
    <row r="590" spans="3:3" x14ac:dyDescent="0.35">
      <c r="C590" s="1"/>
    </row>
    <row r="591" spans="3:3" x14ac:dyDescent="0.35">
      <c r="C591" s="1"/>
    </row>
    <row r="592" spans="3:3" x14ac:dyDescent="0.35">
      <c r="C592" s="1"/>
    </row>
    <row r="593" spans="3:3" x14ac:dyDescent="0.35">
      <c r="C593" s="1"/>
    </row>
    <row r="594" spans="3:3" x14ac:dyDescent="0.35">
      <c r="C594" s="1"/>
    </row>
    <row r="595" spans="3:3" x14ac:dyDescent="0.35">
      <c r="C595" s="1"/>
    </row>
    <row r="596" spans="3:3" x14ac:dyDescent="0.35">
      <c r="C596" s="1"/>
    </row>
    <row r="597" spans="3:3" x14ac:dyDescent="0.35">
      <c r="C597" s="1"/>
    </row>
    <row r="598" spans="3:3" x14ac:dyDescent="0.35">
      <c r="C598" s="1"/>
    </row>
    <row r="599" spans="3:3" x14ac:dyDescent="0.35">
      <c r="C599" s="1"/>
    </row>
    <row r="600" spans="3:3" x14ac:dyDescent="0.35">
      <c r="C600" s="1"/>
    </row>
    <row r="601" spans="3:3" x14ac:dyDescent="0.35">
      <c r="C601" s="1"/>
    </row>
    <row r="602" spans="3:3" x14ac:dyDescent="0.35">
      <c r="C602" s="1"/>
    </row>
    <row r="603" spans="3:3" x14ac:dyDescent="0.35">
      <c r="C603" s="1"/>
    </row>
    <row r="604" spans="3:3" x14ac:dyDescent="0.35">
      <c r="C604" s="1"/>
    </row>
    <row r="605" spans="3:3" x14ac:dyDescent="0.35">
      <c r="C605" s="1"/>
    </row>
    <row r="606" spans="3:3" x14ac:dyDescent="0.35">
      <c r="C606" s="1"/>
    </row>
    <row r="607" spans="3:3" x14ac:dyDescent="0.35">
      <c r="C607" s="1"/>
    </row>
    <row r="608" spans="3:3" x14ac:dyDescent="0.35">
      <c r="C608" s="1"/>
    </row>
    <row r="609" spans="3:3" x14ac:dyDescent="0.35">
      <c r="C609" s="1"/>
    </row>
    <row r="610" spans="3:3" x14ac:dyDescent="0.35">
      <c r="C610" s="1"/>
    </row>
    <row r="611" spans="3:3" x14ac:dyDescent="0.35">
      <c r="C611" s="1"/>
    </row>
    <row r="612" spans="3:3" x14ac:dyDescent="0.35">
      <c r="C612" s="1"/>
    </row>
    <row r="613" spans="3:3" x14ac:dyDescent="0.35">
      <c r="C613" s="1"/>
    </row>
    <row r="614" spans="3:3" x14ac:dyDescent="0.35">
      <c r="C614" s="1"/>
    </row>
    <row r="615" spans="3:3" x14ac:dyDescent="0.35">
      <c r="C615" s="1"/>
    </row>
    <row r="616" spans="3:3" x14ac:dyDescent="0.35">
      <c r="C616" s="1"/>
    </row>
    <row r="617" spans="3:3" x14ac:dyDescent="0.35">
      <c r="C617" s="1"/>
    </row>
    <row r="618" spans="3:3" x14ac:dyDescent="0.35">
      <c r="C618" s="1"/>
    </row>
    <row r="619" spans="3:3" x14ac:dyDescent="0.35">
      <c r="C619" s="1"/>
    </row>
    <row r="620" spans="3:3" x14ac:dyDescent="0.35">
      <c r="C620" s="1"/>
    </row>
    <row r="621" spans="3:3" x14ac:dyDescent="0.35">
      <c r="C621" s="1"/>
    </row>
    <row r="622" spans="3:3" x14ac:dyDescent="0.35">
      <c r="C622" s="1"/>
    </row>
    <row r="623" spans="3:3" x14ac:dyDescent="0.35">
      <c r="C623" s="1"/>
    </row>
    <row r="624" spans="3:3" x14ac:dyDescent="0.35">
      <c r="C624" s="1"/>
    </row>
    <row r="625" spans="3:3" x14ac:dyDescent="0.35">
      <c r="C625" s="1"/>
    </row>
    <row r="626" spans="3:3" x14ac:dyDescent="0.35">
      <c r="C626" s="1"/>
    </row>
    <row r="627" spans="3:3" x14ac:dyDescent="0.35">
      <c r="C627" s="1"/>
    </row>
    <row r="628" spans="3:3" x14ac:dyDescent="0.35">
      <c r="C628" s="1"/>
    </row>
    <row r="629" spans="3:3" x14ac:dyDescent="0.35">
      <c r="C629" s="1"/>
    </row>
    <row r="630" spans="3:3" x14ac:dyDescent="0.35">
      <c r="C630" s="1"/>
    </row>
    <row r="631" spans="3:3" x14ac:dyDescent="0.35">
      <c r="C631" s="1"/>
    </row>
    <row r="632" spans="3:3" x14ac:dyDescent="0.35">
      <c r="C632" s="1"/>
    </row>
    <row r="633" spans="3:3" x14ac:dyDescent="0.35">
      <c r="C633" s="1"/>
    </row>
    <row r="634" spans="3:3" x14ac:dyDescent="0.35">
      <c r="C634" s="1"/>
    </row>
    <row r="635" spans="3:3" x14ac:dyDescent="0.35">
      <c r="C635" s="1"/>
    </row>
    <row r="636" spans="3:3" x14ac:dyDescent="0.35">
      <c r="C636" s="1"/>
    </row>
    <row r="637" spans="3:3" x14ac:dyDescent="0.35">
      <c r="C637" s="1"/>
    </row>
    <row r="638" spans="3:3" x14ac:dyDescent="0.35">
      <c r="C638" s="1"/>
    </row>
    <row r="639" spans="3:3" x14ac:dyDescent="0.35">
      <c r="C639" s="1"/>
    </row>
    <row r="640" spans="3:3" x14ac:dyDescent="0.35">
      <c r="C640" s="1"/>
    </row>
    <row r="641" spans="3:3" x14ac:dyDescent="0.35">
      <c r="C641" s="1"/>
    </row>
    <row r="642" spans="3:3" x14ac:dyDescent="0.35">
      <c r="C642" s="1"/>
    </row>
    <row r="643" spans="3:3" x14ac:dyDescent="0.35">
      <c r="C643" s="1"/>
    </row>
    <row r="644" spans="3:3" x14ac:dyDescent="0.35">
      <c r="C644" s="1"/>
    </row>
    <row r="645" spans="3:3" x14ac:dyDescent="0.35">
      <c r="C645" s="1"/>
    </row>
    <row r="646" spans="3:3" x14ac:dyDescent="0.35">
      <c r="C646" s="1"/>
    </row>
    <row r="647" spans="3:3" x14ac:dyDescent="0.35">
      <c r="C647" s="1"/>
    </row>
    <row r="648" spans="3:3" x14ac:dyDescent="0.35">
      <c r="C648" s="1"/>
    </row>
    <row r="649" spans="3:3" x14ac:dyDescent="0.35">
      <c r="C649" s="1"/>
    </row>
    <row r="650" spans="3:3" x14ac:dyDescent="0.35">
      <c r="C650" s="1"/>
    </row>
    <row r="651" spans="3:3" x14ac:dyDescent="0.35">
      <c r="C651" s="1"/>
    </row>
    <row r="652" spans="3:3" x14ac:dyDescent="0.35">
      <c r="C652" s="1"/>
    </row>
    <row r="653" spans="3:3" x14ac:dyDescent="0.35">
      <c r="C653" s="1"/>
    </row>
    <row r="654" spans="3:3" x14ac:dyDescent="0.35">
      <c r="C654" s="1"/>
    </row>
    <row r="655" spans="3:3" x14ac:dyDescent="0.35">
      <c r="C655" s="1"/>
    </row>
    <row r="656" spans="3:3" x14ac:dyDescent="0.35">
      <c r="C656" s="1"/>
    </row>
    <row r="657" spans="3:3" x14ac:dyDescent="0.35">
      <c r="C657" s="1"/>
    </row>
    <row r="658" spans="3:3" x14ac:dyDescent="0.35">
      <c r="C658" s="1"/>
    </row>
    <row r="659" spans="3:3" x14ac:dyDescent="0.35">
      <c r="C659" s="1"/>
    </row>
    <row r="660" spans="3:3" x14ac:dyDescent="0.35">
      <c r="C660" s="1"/>
    </row>
    <row r="661" spans="3:3" x14ac:dyDescent="0.35">
      <c r="C661" s="1"/>
    </row>
    <row r="662" spans="3:3" x14ac:dyDescent="0.35">
      <c r="C662" s="1"/>
    </row>
    <row r="663" spans="3:3" x14ac:dyDescent="0.35">
      <c r="C663" s="1"/>
    </row>
    <row r="664" spans="3:3" x14ac:dyDescent="0.35">
      <c r="C664" s="1"/>
    </row>
    <row r="665" spans="3:3" x14ac:dyDescent="0.35">
      <c r="C665" s="1"/>
    </row>
    <row r="666" spans="3:3" x14ac:dyDescent="0.35">
      <c r="C666" s="1"/>
    </row>
    <row r="667" spans="3:3" x14ac:dyDescent="0.35">
      <c r="C667" s="1"/>
    </row>
    <row r="668" spans="3:3" x14ac:dyDescent="0.35">
      <c r="C668" s="1"/>
    </row>
    <row r="669" spans="3:3" x14ac:dyDescent="0.35">
      <c r="C669" s="1"/>
    </row>
    <row r="670" spans="3:3" x14ac:dyDescent="0.35">
      <c r="C670" s="1"/>
    </row>
    <row r="671" spans="3:3" x14ac:dyDescent="0.35">
      <c r="C671" s="1"/>
    </row>
    <row r="672" spans="3:3" x14ac:dyDescent="0.35">
      <c r="C672" s="1"/>
    </row>
    <row r="673" spans="3:3" x14ac:dyDescent="0.35">
      <c r="C673" s="1"/>
    </row>
    <row r="674" spans="3:3" x14ac:dyDescent="0.35">
      <c r="C674" s="1"/>
    </row>
    <row r="675" spans="3:3" x14ac:dyDescent="0.35">
      <c r="C675" s="1"/>
    </row>
    <row r="676" spans="3:3" x14ac:dyDescent="0.35">
      <c r="C676" s="1"/>
    </row>
    <row r="677" spans="3:3" x14ac:dyDescent="0.35">
      <c r="C677" s="1"/>
    </row>
    <row r="678" spans="3:3" x14ac:dyDescent="0.35">
      <c r="C678" s="1"/>
    </row>
    <row r="679" spans="3:3" x14ac:dyDescent="0.35">
      <c r="C679" s="1"/>
    </row>
    <row r="680" spans="3:3" x14ac:dyDescent="0.35">
      <c r="C680" s="1"/>
    </row>
    <row r="681" spans="3:3" x14ac:dyDescent="0.35">
      <c r="C681" s="1"/>
    </row>
    <row r="682" spans="3:3" x14ac:dyDescent="0.35">
      <c r="C682" s="1"/>
    </row>
    <row r="683" spans="3:3" x14ac:dyDescent="0.35">
      <c r="C683" s="1"/>
    </row>
    <row r="684" spans="3:3" x14ac:dyDescent="0.35">
      <c r="C684" s="1"/>
    </row>
    <row r="685" spans="3:3" x14ac:dyDescent="0.35">
      <c r="C685" s="1"/>
    </row>
    <row r="686" spans="3:3" x14ac:dyDescent="0.35">
      <c r="C686" s="1"/>
    </row>
    <row r="687" spans="3:3" x14ac:dyDescent="0.35">
      <c r="C687" s="1"/>
    </row>
    <row r="688" spans="3:3" x14ac:dyDescent="0.35">
      <c r="C688" s="1"/>
    </row>
    <row r="689" spans="3:3" x14ac:dyDescent="0.35">
      <c r="C689" s="1"/>
    </row>
    <row r="690" spans="3:3" x14ac:dyDescent="0.35">
      <c r="C690" s="1"/>
    </row>
    <row r="691" spans="3:3" x14ac:dyDescent="0.35">
      <c r="C691" s="1"/>
    </row>
    <row r="692" spans="3:3" x14ac:dyDescent="0.35">
      <c r="C692" s="1"/>
    </row>
    <row r="693" spans="3:3" x14ac:dyDescent="0.35">
      <c r="C693" s="1"/>
    </row>
    <row r="694" spans="3:3" x14ac:dyDescent="0.35">
      <c r="C694" s="1"/>
    </row>
    <row r="695" spans="3:3" x14ac:dyDescent="0.35">
      <c r="C695" s="1"/>
    </row>
    <row r="696" spans="3:3" x14ac:dyDescent="0.35">
      <c r="C696" s="1"/>
    </row>
    <row r="697" spans="3:3" x14ac:dyDescent="0.35">
      <c r="C697" s="1"/>
    </row>
    <row r="698" spans="3:3" x14ac:dyDescent="0.35">
      <c r="C698" s="1"/>
    </row>
    <row r="699" spans="3:3" x14ac:dyDescent="0.35">
      <c r="C699" s="1"/>
    </row>
    <row r="700" spans="3:3" x14ac:dyDescent="0.35">
      <c r="C700" s="1"/>
    </row>
    <row r="701" spans="3:3" x14ac:dyDescent="0.35">
      <c r="C701" s="1"/>
    </row>
    <row r="702" spans="3:3" x14ac:dyDescent="0.35">
      <c r="C702" s="1"/>
    </row>
    <row r="703" spans="3:3" x14ac:dyDescent="0.35">
      <c r="C703" s="1"/>
    </row>
    <row r="704" spans="3:3" x14ac:dyDescent="0.35">
      <c r="C704" s="1"/>
    </row>
    <row r="705" spans="3:3" x14ac:dyDescent="0.35">
      <c r="C705" s="1"/>
    </row>
    <row r="706" spans="3:3" x14ac:dyDescent="0.35">
      <c r="C706" s="1"/>
    </row>
    <row r="707" spans="3:3" x14ac:dyDescent="0.35">
      <c r="C707" s="1"/>
    </row>
    <row r="708" spans="3:3" x14ac:dyDescent="0.35">
      <c r="C708" s="1"/>
    </row>
    <row r="709" spans="3:3" x14ac:dyDescent="0.35">
      <c r="C709" s="1"/>
    </row>
    <row r="710" spans="3:3" x14ac:dyDescent="0.35">
      <c r="C710" s="1"/>
    </row>
    <row r="711" spans="3:3" x14ac:dyDescent="0.35">
      <c r="C711" s="1"/>
    </row>
    <row r="712" spans="3:3" x14ac:dyDescent="0.35">
      <c r="C712" s="1"/>
    </row>
    <row r="713" spans="3:3" x14ac:dyDescent="0.35">
      <c r="C713" s="1"/>
    </row>
    <row r="714" spans="3:3" x14ac:dyDescent="0.35">
      <c r="C714" s="1"/>
    </row>
    <row r="715" spans="3:3" x14ac:dyDescent="0.35">
      <c r="C715" s="1"/>
    </row>
    <row r="716" spans="3:3" x14ac:dyDescent="0.35">
      <c r="C716" s="1"/>
    </row>
    <row r="717" spans="3:3" x14ac:dyDescent="0.35">
      <c r="C717" s="1"/>
    </row>
    <row r="718" spans="3:3" x14ac:dyDescent="0.35">
      <c r="C718" s="1"/>
    </row>
    <row r="719" spans="3:3" x14ac:dyDescent="0.35">
      <c r="C719" s="1"/>
    </row>
    <row r="720" spans="3:3" x14ac:dyDescent="0.35">
      <c r="C720" s="1"/>
    </row>
    <row r="721" spans="3:3" x14ac:dyDescent="0.35">
      <c r="C721" s="1"/>
    </row>
    <row r="722" spans="3:3" x14ac:dyDescent="0.35">
      <c r="C722" s="1"/>
    </row>
    <row r="723" spans="3:3" x14ac:dyDescent="0.35">
      <c r="C723" s="1"/>
    </row>
    <row r="724" spans="3:3" x14ac:dyDescent="0.35">
      <c r="C724" s="1"/>
    </row>
    <row r="725" spans="3:3" x14ac:dyDescent="0.35">
      <c r="C725" s="1"/>
    </row>
    <row r="726" spans="3:3" x14ac:dyDescent="0.35">
      <c r="C726" s="1"/>
    </row>
    <row r="727" spans="3:3" x14ac:dyDescent="0.35">
      <c r="C727" s="1"/>
    </row>
    <row r="728" spans="3:3" x14ac:dyDescent="0.35">
      <c r="C728" s="1"/>
    </row>
    <row r="729" spans="3:3" x14ac:dyDescent="0.35">
      <c r="C729" s="1"/>
    </row>
    <row r="730" spans="3:3" x14ac:dyDescent="0.35">
      <c r="C730" s="1"/>
    </row>
    <row r="731" spans="3:3" x14ac:dyDescent="0.35">
      <c r="C731" s="1"/>
    </row>
    <row r="732" spans="3:3" x14ac:dyDescent="0.35">
      <c r="C732" s="1"/>
    </row>
    <row r="733" spans="3:3" x14ac:dyDescent="0.35">
      <c r="C733" s="1"/>
    </row>
    <row r="734" spans="3:3" x14ac:dyDescent="0.35">
      <c r="C734" s="1"/>
    </row>
    <row r="735" spans="3:3" x14ac:dyDescent="0.35">
      <c r="C735" s="1"/>
    </row>
    <row r="736" spans="3:3" x14ac:dyDescent="0.35">
      <c r="C736" s="1"/>
    </row>
    <row r="737" spans="3:3" x14ac:dyDescent="0.35">
      <c r="C737" s="1"/>
    </row>
    <row r="738" spans="3:3" x14ac:dyDescent="0.35">
      <c r="C738" s="1"/>
    </row>
    <row r="739" spans="3:3" x14ac:dyDescent="0.35">
      <c r="C739" s="1"/>
    </row>
    <row r="740" spans="3:3" x14ac:dyDescent="0.35">
      <c r="C740" s="1"/>
    </row>
    <row r="741" spans="3:3" x14ac:dyDescent="0.35">
      <c r="C741" s="1"/>
    </row>
    <row r="742" spans="3:3" x14ac:dyDescent="0.35">
      <c r="C742" s="1"/>
    </row>
    <row r="743" spans="3:3" x14ac:dyDescent="0.35">
      <c r="C743" s="1"/>
    </row>
    <row r="744" spans="3:3" x14ac:dyDescent="0.35">
      <c r="C744" s="1"/>
    </row>
    <row r="745" spans="3:3" x14ac:dyDescent="0.35">
      <c r="C745" s="1"/>
    </row>
    <row r="746" spans="3:3" x14ac:dyDescent="0.35">
      <c r="C746" s="1"/>
    </row>
    <row r="747" spans="3:3" x14ac:dyDescent="0.35">
      <c r="C747" s="1"/>
    </row>
    <row r="748" spans="3:3" x14ac:dyDescent="0.35">
      <c r="C748" s="1"/>
    </row>
    <row r="749" spans="3:3" x14ac:dyDescent="0.35">
      <c r="C749" s="1"/>
    </row>
    <row r="750" spans="3:3" x14ac:dyDescent="0.35">
      <c r="C750" s="1"/>
    </row>
    <row r="751" spans="3:3" x14ac:dyDescent="0.35">
      <c r="C751" s="1"/>
    </row>
    <row r="752" spans="3:3" x14ac:dyDescent="0.35">
      <c r="C752" s="1"/>
    </row>
    <row r="753" spans="3:3" x14ac:dyDescent="0.35">
      <c r="C753" s="1"/>
    </row>
    <row r="754" spans="3:3" x14ac:dyDescent="0.35">
      <c r="C754" s="1"/>
    </row>
    <row r="755" spans="3:3" x14ac:dyDescent="0.35">
      <c r="C755" s="1"/>
    </row>
    <row r="756" spans="3:3" x14ac:dyDescent="0.35">
      <c r="C756" s="1"/>
    </row>
    <row r="757" spans="3:3" x14ac:dyDescent="0.35">
      <c r="C757" s="1"/>
    </row>
    <row r="758" spans="3:3" x14ac:dyDescent="0.35">
      <c r="C758" s="1"/>
    </row>
    <row r="759" spans="3:3" x14ac:dyDescent="0.35">
      <c r="C759" s="1"/>
    </row>
    <row r="760" spans="3:3" x14ac:dyDescent="0.35">
      <c r="C760" s="1"/>
    </row>
    <row r="761" spans="3:3" x14ac:dyDescent="0.35">
      <c r="C761" s="1"/>
    </row>
    <row r="762" spans="3:3" x14ac:dyDescent="0.35">
      <c r="C762" s="1"/>
    </row>
    <row r="763" spans="3:3" x14ac:dyDescent="0.35">
      <c r="C763" s="1"/>
    </row>
    <row r="764" spans="3:3" x14ac:dyDescent="0.35">
      <c r="C764" s="1"/>
    </row>
    <row r="765" spans="3:3" x14ac:dyDescent="0.35">
      <c r="C765" s="1"/>
    </row>
    <row r="766" spans="3:3" x14ac:dyDescent="0.35">
      <c r="C766" s="1"/>
    </row>
    <row r="767" spans="3:3" x14ac:dyDescent="0.35">
      <c r="C767" s="1"/>
    </row>
    <row r="768" spans="3:3" x14ac:dyDescent="0.35">
      <c r="C768" s="1"/>
    </row>
    <row r="769" spans="3:3" x14ac:dyDescent="0.35">
      <c r="C769" s="1"/>
    </row>
    <row r="770" spans="3:3" x14ac:dyDescent="0.35">
      <c r="C770" s="1"/>
    </row>
    <row r="771" spans="3:3" x14ac:dyDescent="0.35">
      <c r="C771" s="1"/>
    </row>
    <row r="772" spans="3:3" x14ac:dyDescent="0.35">
      <c r="C772" s="1"/>
    </row>
    <row r="773" spans="3:3" x14ac:dyDescent="0.35">
      <c r="C773" s="1"/>
    </row>
    <row r="774" spans="3:3" x14ac:dyDescent="0.35">
      <c r="C774" s="1"/>
    </row>
    <row r="775" spans="3:3" x14ac:dyDescent="0.35">
      <c r="C775" s="1"/>
    </row>
    <row r="776" spans="3:3" x14ac:dyDescent="0.35">
      <c r="C776" s="1"/>
    </row>
    <row r="777" spans="3:3" x14ac:dyDescent="0.35">
      <c r="C777" s="1"/>
    </row>
    <row r="778" spans="3:3" x14ac:dyDescent="0.35">
      <c r="C778" s="1"/>
    </row>
    <row r="779" spans="3:3" x14ac:dyDescent="0.35">
      <c r="C779" s="1"/>
    </row>
    <row r="780" spans="3:3" x14ac:dyDescent="0.35">
      <c r="C780" s="1"/>
    </row>
    <row r="781" spans="3:3" x14ac:dyDescent="0.35">
      <c r="C781" s="1"/>
    </row>
    <row r="782" spans="3:3" x14ac:dyDescent="0.35">
      <c r="C782" s="1"/>
    </row>
    <row r="783" spans="3:3" x14ac:dyDescent="0.35">
      <c r="C783" s="1"/>
    </row>
    <row r="784" spans="3:3" x14ac:dyDescent="0.35">
      <c r="C784" s="1"/>
    </row>
    <row r="785" spans="3:3" x14ac:dyDescent="0.35">
      <c r="C785" s="1"/>
    </row>
    <row r="786" spans="3:3" x14ac:dyDescent="0.35">
      <c r="C786" s="1"/>
    </row>
    <row r="787" spans="3:3" x14ac:dyDescent="0.35">
      <c r="C787" s="1"/>
    </row>
    <row r="788" spans="3:3" x14ac:dyDescent="0.35">
      <c r="C788" s="1"/>
    </row>
    <row r="789" spans="3:3" x14ac:dyDescent="0.35">
      <c r="C789" s="1"/>
    </row>
    <row r="790" spans="3:3" x14ac:dyDescent="0.35">
      <c r="C790" s="1"/>
    </row>
    <row r="791" spans="3:3" x14ac:dyDescent="0.35">
      <c r="C791" s="1"/>
    </row>
    <row r="792" spans="3:3" x14ac:dyDescent="0.35">
      <c r="C792" s="1"/>
    </row>
    <row r="793" spans="3:3" x14ac:dyDescent="0.35">
      <c r="C793" s="1"/>
    </row>
    <row r="794" spans="3:3" x14ac:dyDescent="0.35">
      <c r="C794" s="1"/>
    </row>
    <row r="795" spans="3:3" x14ac:dyDescent="0.35">
      <c r="C795" s="1"/>
    </row>
    <row r="796" spans="3:3" x14ac:dyDescent="0.35">
      <c r="C796" s="1"/>
    </row>
    <row r="797" spans="3:3" x14ac:dyDescent="0.35">
      <c r="C797" s="1"/>
    </row>
    <row r="798" spans="3:3" x14ac:dyDescent="0.35">
      <c r="C798" s="1"/>
    </row>
    <row r="799" spans="3:3" x14ac:dyDescent="0.35">
      <c r="C799" s="1"/>
    </row>
    <row r="800" spans="3:3" x14ac:dyDescent="0.35">
      <c r="C800" s="1"/>
    </row>
    <row r="801" spans="3:3" x14ac:dyDescent="0.35">
      <c r="C801" s="1"/>
    </row>
    <row r="802" spans="3:3" x14ac:dyDescent="0.35">
      <c r="C802" s="1"/>
    </row>
    <row r="803" spans="3:3" x14ac:dyDescent="0.35">
      <c r="C803" s="1"/>
    </row>
    <row r="804" spans="3:3" x14ac:dyDescent="0.35">
      <c r="C804" s="1"/>
    </row>
    <row r="805" spans="3:3" x14ac:dyDescent="0.35">
      <c r="C805" s="1"/>
    </row>
    <row r="806" spans="3:3" x14ac:dyDescent="0.35">
      <c r="C806" s="1"/>
    </row>
    <row r="807" spans="3:3" x14ac:dyDescent="0.35">
      <c r="C807" s="1"/>
    </row>
    <row r="808" spans="3:3" x14ac:dyDescent="0.35">
      <c r="C808" s="1"/>
    </row>
    <row r="809" spans="3:3" x14ac:dyDescent="0.35">
      <c r="C809" s="1"/>
    </row>
    <row r="810" spans="3:3" x14ac:dyDescent="0.35">
      <c r="C810" s="1"/>
    </row>
    <row r="811" spans="3:3" x14ac:dyDescent="0.35">
      <c r="C811" s="1"/>
    </row>
    <row r="812" spans="3:3" x14ac:dyDescent="0.35">
      <c r="C812" s="1"/>
    </row>
    <row r="813" spans="3:3" x14ac:dyDescent="0.35">
      <c r="C813" s="1"/>
    </row>
    <row r="814" spans="3:3" x14ac:dyDescent="0.35">
      <c r="C814" s="1"/>
    </row>
    <row r="815" spans="3:3" x14ac:dyDescent="0.35">
      <c r="C815" s="1"/>
    </row>
    <row r="816" spans="3:3" x14ac:dyDescent="0.35">
      <c r="C816" s="1"/>
    </row>
    <row r="817" spans="3:3" x14ac:dyDescent="0.35">
      <c r="C817" s="1"/>
    </row>
    <row r="818" spans="3:3" x14ac:dyDescent="0.35">
      <c r="C818" s="1"/>
    </row>
    <row r="819" spans="3:3" x14ac:dyDescent="0.35">
      <c r="C819" s="1"/>
    </row>
    <row r="820" spans="3:3" x14ac:dyDescent="0.35">
      <c r="C820" s="1"/>
    </row>
    <row r="821" spans="3:3" x14ac:dyDescent="0.35">
      <c r="C821" s="1"/>
    </row>
    <row r="822" spans="3:3" x14ac:dyDescent="0.35">
      <c r="C822" s="1"/>
    </row>
    <row r="823" spans="3:3" x14ac:dyDescent="0.35">
      <c r="C823" s="1"/>
    </row>
    <row r="824" spans="3:3" x14ac:dyDescent="0.35">
      <c r="C824" s="1"/>
    </row>
    <row r="825" spans="3:3" x14ac:dyDescent="0.35">
      <c r="C825" s="1"/>
    </row>
    <row r="826" spans="3:3" x14ac:dyDescent="0.35">
      <c r="C826" s="1"/>
    </row>
    <row r="827" spans="3:3" x14ac:dyDescent="0.35">
      <c r="C827" s="1"/>
    </row>
    <row r="828" spans="3:3" x14ac:dyDescent="0.35">
      <c r="C828" s="1"/>
    </row>
    <row r="829" spans="3:3" x14ac:dyDescent="0.35">
      <c r="C829" s="1"/>
    </row>
    <row r="830" spans="3:3" x14ac:dyDescent="0.35">
      <c r="C830" s="1"/>
    </row>
    <row r="831" spans="3:3" x14ac:dyDescent="0.35">
      <c r="C831" s="1"/>
    </row>
    <row r="832" spans="3:3" x14ac:dyDescent="0.35">
      <c r="C832" s="1"/>
    </row>
    <row r="833" spans="3:3" x14ac:dyDescent="0.35">
      <c r="C833" s="1"/>
    </row>
    <row r="834" spans="3:3" x14ac:dyDescent="0.35">
      <c r="C834" s="1"/>
    </row>
    <row r="835" spans="3:3" x14ac:dyDescent="0.35">
      <c r="C835" s="1"/>
    </row>
    <row r="836" spans="3:3" x14ac:dyDescent="0.35">
      <c r="C836" s="1"/>
    </row>
    <row r="837" spans="3:3" x14ac:dyDescent="0.35">
      <c r="C837" s="1"/>
    </row>
    <row r="838" spans="3:3" x14ac:dyDescent="0.35">
      <c r="C838" s="1"/>
    </row>
    <row r="839" spans="3:3" x14ac:dyDescent="0.35">
      <c r="C839" s="1"/>
    </row>
    <row r="840" spans="3:3" x14ac:dyDescent="0.35">
      <c r="C840" s="1"/>
    </row>
    <row r="841" spans="3:3" x14ac:dyDescent="0.35">
      <c r="C841" s="1"/>
    </row>
    <row r="842" spans="3:3" x14ac:dyDescent="0.35">
      <c r="C842" s="1"/>
    </row>
    <row r="843" spans="3:3" x14ac:dyDescent="0.35">
      <c r="C843" s="1"/>
    </row>
    <row r="844" spans="3:3" x14ac:dyDescent="0.35">
      <c r="C844" s="1"/>
    </row>
    <row r="845" spans="3:3" x14ac:dyDescent="0.35">
      <c r="C845" s="1"/>
    </row>
    <row r="846" spans="3:3" x14ac:dyDescent="0.35">
      <c r="C846" s="1"/>
    </row>
    <row r="847" spans="3:3" x14ac:dyDescent="0.35">
      <c r="C847" s="1"/>
    </row>
    <row r="848" spans="3:3" x14ac:dyDescent="0.35">
      <c r="C848" s="1"/>
    </row>
    <row r="849" spans="3:3" x14ac:dyDescent="0.35">
      <c r="C849" s="1"/>
    </row>
    <row r="850" spans="3:3" x14ac:dyDescent="0.35">
      <c r="C850" s="1"/>
    </row>
    <row r="851" spans="3:3" x14ac:dyDescent="0.35">
      <c r="C851" s="1"/>
    </row>
    <row r="852" spans="3:3" x14ac:dyDescent="0.35">
      <c r="C852" s="1"/>
    </row>
    <row r="853" spans="3:3" x14ac:dyDescent="0.35">
      <c r="C853" s="1"/>
    </row>
    <row r="854" spans="3:3" x14ac:dyDescent="0.35">
      <c r="C854" s="1"/>
    </row>
    <row r="855" spans="3:3" x14ac:dyDescent="0.35">
      <c r="C855" s="1"/>
    </row>
    <row r="856" spans="3:3" x14ac:dyDescent="0.35">
      <c r="C856" s="1"/>
    </row>
    <row r="857" spans="3:3" x14ac:dyDescent="0.35">
      <c r="C857" s="1"/>
    </row>
    <row r="858" spans="3:3" x14ac:dyDescent="0.35">
      <c r="C858" s="1"/>
    </row>
    <row r="859" spans="3:3" x14ac:dyDescent="0.35">
      <c r="C859" s="1"/>
    </row>
    <row r="860" spans="3:3" x14ac:dyDescent="0.35">
      <c r="C860" s="1"/>
    </row>
    <row r="861" spans="3:3" x14ac:dyDescent="0.35">
      <c r="C861" s="1"/>
    </row>
    <row r="862" spans="3:3" x14ac:dyDescent="0.35">
      <c r="C862" s="1"/>
    </row>
    <row r="863" spans="3:3" x14ac:dyDescent="0.35">
      <c r="C863" s="1"/>
    </row>
    <row r="864" spans="3:3" x14ac:dyDescent="0.35">
      <c r="C864" s="1"/>
    </row>
    <row r="865" spans="3:3" x14ac:dyDescent="0.35">
      <c r="C865" s="1"/>
    </row>
    <row r="866" spans="3:3" x14ac:dyDescent="0.35">
      <c r="C866" s="1"/>
    </row>
    <row r="867" spans="3:3" x14ac:dyDescent="0.35">
      <c r="C867" s="1"/>
    </row>
    <row r="868" spans="3:3" x14ac:dyDescent="0.35">
      <c r="C868" s="1"/>
    </row>
    <row r="869" spans="3:3" x14ac:dyDescent="0.35">
      <c r="C869" s="1"/>
    </row>
    <row r="870" spans="3:3" x14ac:dyDescent="0.35">
      <c r="C870" s="1"/>
    </row>
    <row r="871" spans="3:3" x14ac:dyDescent="0.35">
      <c r="C871" s="1"/>
    </row>
    <row r="872" spans="3:3" x14ac:dyDescent="0.35">
      <c r="C872" s="1"/>
    </row>
    <row r="873" spans="3:3" x14ac:dyDescent="0.35">
      <c r="C873" s="1"/>
    </row>
    <row r="874" spans="3:3" x14ac:dyDescent="0.35">
      <c r="C874" s="1"/>
    </row>
    <row r="875" spans="3:3" x14ac:dyDescent="0.35">
      <c r="C875" s="1"/>
    </row>
    <row r="876" spans="3:3" x14ac:dyDescent="0.35">
      <c r="C876" s="1"/>
    </row>
    <row r="877" spans="3:3" x14ac:dyDescent="0.35">
      <c r="C877" s="1"/>
    </row>
    <row r="878" spans="3:3" x14ac:dyDescent="0.35">
      <c r="C878" s="1"/>
    </row>
    <row r="879" spans="3:3" x14ac:dyDescent="0.35">
      <c r="C879" s="1"/>
    </row>
    <row r="880" spans="3:3" x14ac:dyDescent="0.35">
      <c r="C880" s="1"/>
    </row>
    <row r="881" spans="3:3" x14ac:dyDescent="0.35">
      <c r="C881" s="1"/>
    </row>
    <row r="882" spans="3:3" x14ac:dyDescent="0.35">
      <c r="C882" s="1"/>
    </row>
    <row r="883" spans="3:3" x14ac:dyDescent="0.35">
      <c r="C883" s="1"/>
    </row>
    <row r="884" spans="3:3" x14ac:dyDescent="0.35">
      <c r="C884" s="1"/>
    </row>
    <row r="885" spans="3:3" x14ac:dyDescent="0.35">
      <c r="C885" s="1"/>
    </row>
    <row r="886" spans="3:3" x14ac:dyDescent="0.35">
      <c r="C886" s="1"/>
    </row>
    <row r="887" spans="3:3" x14ac:dyDescent="0.35">
      <c r="C887" s="1"/>
    </row>
    <row r="888" spans="3:3" x14ac:dyDescent="0.35">
      <c r="C888" s="1"/>
    </row>
    <row r="889" spans="3:3" x14ac:dyDescent="0.35">
      <c r="C889" s="1"/>
    </row>
    <row r="890" spans="3:3" x14ac:dyDescent="0.35">
      <c r="C890" s="1"/>
    </row>
    <row r="891" spans="3:3" x14ac:dyDescent="0.35">
      <c r="C891" s="1"/>
    </row>
    <row r="892" spans="3:3" x14ac:dyDescent="0.35">
      <c r="C892" s="1"/>
    </row>
    <row r="893" spans="3:3" x14ac:dyDescent="0.35">
      <c r="C893" s="1"/>
    </row>
    <row r="894" spans="3:3" x14ac:dyDescent="0.35">
      <c r="C894" s="1"/>
    </row>
    <row r="895" spans="3:3" x14ac:dyDescent="0.35">
      <c r="C895" s="1"/>
    </row>
    <row r="896" spans="3:3" x14ac:dyDescent="0.35">
      <c r="C896" s="1"/>
    </row>
    <row r="897" spans="3:3" x14ac:dyDescent="0.35">
      <c r="C897" s="1"/>
    </row>
    <row r="898" spans="3:3" x14ac:dyDescent="0.35">
      <c r="C898" s="1"/>
    </row>
    <row r="899" spans="3:3" x14ac:dyDescent="0.35">
      <c r="C899" s="1"/>
    </row>
    <row r="900" spans="3:3" x14ac:dyDescent="0.35">
      <c r="C900" s="1"/>
    </row>
    <row r="901" spans="3:3" x14ac:dyDescent="0.35">
      <c r="C901" s="1"/>
    </row>
    <row r="902" spans="3:3" x14ac:dyDescent="0.35">
      <c r="C902" s="1"/>
    </row>
    <row r="903" spans="3:3" x14ac:dyDescent="0.35">
      <c r="C903" s="1"/>
    </row>
    <row r="904" spans="3:3" x14ac:dyDescent="0.35">
      <c r="C904" s="1"/>
    </row>
    <row r="905" spans="3:3" x14ac:dyDescent="0.35">
      <c r="C905" s="1"/>
    </row>
    <row r="906" spans="3:3" x14ac:dyDescent="0.35">
      <c r="C906" s="1"/>
    </row>
    <row r="907" spans="3:3" x14ac:dyDescent="0.35">
      <c r="C907" s="1"/>
    </row>
    <row r="908" spans="3:3" x14ac:dyDescent="0.35">
      <c r="C908" s="1"/>
    </row>
    <row r="909" spans="3:3" x14ac:dyDescent="0.35">
      <c r="C909" s="1"/>
    </row>
    <row r="910" spans="3:3" x14ac:dyDescent="0.35">
      <c r="C910" s="1"/>
    </row>
    <row r="911" spans="3:3" x14ac:dyDescent="0.35">
      <c r="C911" s="1"/>
    </row>
    <row r="912" spans="3:3" x14ac:dyDescent="0.35">
      <c r="C912" s="1"/>
    </row>
    <row r="913" spans="3:3" x14ac:dyDescent="0.35">
      <c r="C913" s="1"/>
    </row>
    <row r="914" spans="3:3" x14ac:dyDescent="0.35">
      <c r="C914" s="1"/>
    </row>
    <row r="915" spans="3:3" x14ac:dyDescent="0.35">
      <c r="C915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B516-F0A0-4AF3-8F51-234396B9F4C6}">
  <dimension ref="A1:H916"/>
  <sheetViews>
    <sheetView topLeftCell="B8" workbookViewId="0">
      <selection activeCell="H3" sqref="H3"/>
    </sheetView>
  </sheetViews>
  <sheetFormatPr baseColWidth="10" defaultRowHeight="14.5" x14ac:dyDescent="0.35"/>
  <sheetData>
    <row r="1" spans="1:7" x14ac:dyDescent="0.35">
      <c r="A1" t="s">
        <v>0</v>
      </c>
      <c r="C1" t="s">
        <v>9</v>
      </c>
    </row>
    <row r="2" spans="1:7" x14ac:dyDescent="0.35">
      <c r="A2" t="s">
        <v>1</v>
      </c>
      <c r="B2" t="s">
        <v>2</v>
      </c>
      <c r="C2" t="s">
        <v>1</v>
      </c>
      <c r="D2" t="s">
        <v>10</v>
      </c>
    </row>
    <row r="3" spans="1:7" x14ac:dyDescent="0.35">
      <c r="A3" t="s">
        <v>3</v>
      </c>
      <c r="B3" t="s">
        <v>4</v>
      </c>
      <c r="C3" t="s">
        <v>14</v>
      </c>
      <c r="D3" t="s">
        <v>4</v>
      </c>
    </row>
    <row r="4" spans="1:7" x14ac:dyDescent="0.35">
      <c r="A4" s="2">
        <v>17168</v>
      </c>
      <c r="B4" t="s">
        <v>18</v>
      </c>
      <c r="C4" s="2">
        <v>17533</v>
      </c>
      <c r="D4" t="s">
        <v>15</v>
      </c>
    </row>
    <row r="5" spans="1:7" x14ac:dyDescent="0.35">
      <c r="A5" t="s">
        <v>5</v>
      </c>
      <c r="C5" t="s">
        <v>11</v>
      </c>
    </row>
    <row r="6" spans="1:7" x14ac:dyDescent="0.35">
      <c r="A6" t="s">
        <v>6</v>
      </c>
      <c r="C6" t="s">
        <v>12</v>
      </c>
    </row>
    <row r="7" spans="1:7" x14ac:dyDescent="0.35">
      <c r="A7" t="s">
        <v>7</v>
      </c>
      <c r="B7" t="s">
        <v>8</v>
      </c>
      <c r="C7" t="s">
        <v>7</v>
      </c>
      <c r="D7" t="s">
        <v>8</v>
      </c>
      <c r="F7" t="s">
        <v>19</v>
      </c>
      <c r="G7" t="s">
        <v>16</v>
      </c>
    </row>
    <row r="8" spans="1:7" x14ac:dyDescent="0.35">
      <c r="A8" s="1">
        <v>17168</v>
      </c>
      <c r="B8">
        <v>2182.681</v>
      </c>
      <c r="C8" s="1">
        <v>17533</v>
      </c>
      <c r="D8">
        <v>3.7</v>
      </c>
      <c r="E8" s="1">
        <f>C12</f>
        <v>17899</v>
      </c>
      <c r="F8">
        <f>(B16/B12-1)*100</f>
        <v>0.94321425988153074</v>
      </c>
      <c r="G8" s="3">
        <f>D12-D8</f>
        <v>1</v>
      </c>
    </row>
    <row r="9" spans="1:7" x14ac:dyDescent="0.35">
      <c r="A9" s="1">
        <v>17258</v>
      </c>
      <c r="B9">
        <v>2176.8919999999998</v>
      </c>
      <c r="C9" s="1">
        <v>17624</v>
      </c>
      <c r="D9">
        <v>3.7</v>
      </c>
      <c r="E9" s="1">
        <f t="shared" ref="E9:E72" si="0">C13</f>
        <v>17989</v>
      </c>
      <c r="F9">
        <f t="shared" ref="F9:F72" si="1">(B17/B13-1)*100</f>
        <v>-1.0349235073725427</v>
      </c>
      <c r="G9" s="3">
        <f t="shared" ref="G9:G72" si="2">D13-D9</f>
        <v>2.2000000000000002</v>
      </c>
    </row>
    <row r="10" spans="1:7" x14ac:dyDescent="0.35">
      <c r="A10" s="1">
        <v>17349</v>
      </c>
      <c r="B10">
        <v>2172.4319999999998</v>
      </c>
      <c r="C10" s="1">
        <v>17715</v>
      </c>
      <c r="D10">
        <v>3.8</v>
      </c>
      <c r="E10" s="1">
        <f t="shared" si="0"/>
        <v>18080</v>
      </c>
      <c r="F10">
        <f t="shared" si="1"/>
        <v>-0.5828532996763891</v>
      </c>
      <c r="G10" s="3">
        <f t="shared" si="2"/>
        <v>2.9000000000000004</v>
      </c>
    </row>
    <row r="11" spans="1:7" x14ac:dyDescent="0.35">
      <c r="A11" s="1">
        <v>17441</v>
      </c>
      <c r="B11">
        <v>2206.4520000000002</v>
      </c>
      <c r="C11" s="1">
        <v>17807</v>
      </c>
      <c r="D11">
        <v>3.8</v>
      </c>
      <c r="E11" s="1">
        <f t="shared" si="0"/>
        <v>18172</v>
      </c>
      <c r="F11">
        <f t="shared" si="1"/>
        <v>-1.5273316105121282</v>
      </c>
      <c r="G11" s="3">
        <f t="shared" si="2"/>
        <v>3.2</v>
      </c>
    </row>
    <row r="12" spans="1:7" x14ac:dyDescent="0.35">
      <c r="A12" s="1">
        <v>17533</v>
      </c>
      <c r="B12">
        <v>2239.6819999999998</v>
      </c>
      <c r="C12" s="1">
        <v>17899</v>
      </c>
      <c r="D12">
        <v>4.7</v>
      </c>
      <c r="E12" s="1">
        <f t="shared" si="0"/>
        <v>18264</v>
      </c>
      <c r="F12">
        <f t="shared" si="1"/>
        <v>3.7728563296203443</v>
      </c>
      <c r="G12" s="3">
        <f t="shared" si="2"/>
        <v>1.7000000000000002</v>
      </c>
    </row>
    <row r="13" spans="1:7" x14ac:dyDescent="0.35">
      <c r="A13" s="1">
        <v>17624</v>
      </c>
      <c r="B13">
        <v>2276.69</v>
      </c>
      <c r="C13" s="1">
        <v>17989</v>
      </c>
      <c r="D13">
        <v>5.9</v>
      </c>
      <c r="E13" s="1">
        <f t="shared" si="0"/>
        <v>18354</v>
      </c>
      <c r="F13">
        <f t="shared" si="1"/>
        <v>7.3033578207718275</v>
      </c>
      <c r="G13" s="3">
        <f t="shared" si="2"/>
        <v>-0.30000000000000071</v>
      </c>
    </row>
    <row r="14" spans="1:7" x14ac:dyDescent="0.35">
      <c r="A14" s="1">
        <v>17715</v>
      </c>
      <c r="B14">
        <v>2289.77</v>
      </c>
      <c r="C14" s="1">
        <v>18080</v>
      </c>
      <c r="D14">
        <v>6.7</v>
      </c>
      <c r="E14" s="1">
        <f t="shared" si="0"/>
        <v>18445</v>
      </c>
      <c r="F14">
        <f t="shared" si="1"/>
        <v>10.31016190305496</v>
      </c>
      <c r="G14" s="3">
        <f t="shared" si="2"/>
        <v>-2.1000000000000005</v>
      </c>
    </row>
    <row r="15" spans="1:7" x14ac:dyDescent="0.35">
      <c r="A15" s="1">
        <v>17807</v>
      </c>
      <c r="B15">
        <v>2292.364</v>
      </c>
      <c r="C15" s="1">
        <v>18172</v>
      </c>
      <c r="D15">
        <v>7</v>
      </c>
      <c r="E15" s="1">
        <f t="shared" si="0"/>
        <v>18537</v>
      </c>
      <c r="F15">
        <f t="shared" si="1"/>
        <v>13.372393849076269</v>
      </c>
      <c r="G15" s="3">
        <f t="shared" si="2"/>
        <v>-2.8</v>
      </c>
    </row>
    <row r="16" spans="1:7" x14ac:dyDescent="0.35">
      <c r="A16" s="1">
        <v>17899</v>
      </c>
      <c r="B16">
        <v>2260.8069999999998</v>
      </c>
      <c r="C16" s="1">
        <v>18264</v>
      </c>
      <c r="D16">
        <v>6.4</v>
      </c>
      <c r="E16" s="1">
        <f t="shared" si="0"/>
        <v>18629</v>
      </c>
      <c r="F16">
        <f t="shared" si="1"/>
        <v>10.564876919352262</v>
      </c>
      <c r="G16" s="3">
        <f t="shared" si="2"/>
        <v>-2.9000000000000004</v>
      </c>
    </row>
    <row r="17" spans="1:7" x14ac:dyDescent="0.35">
      <c r="A17" s="1">
        <v>17989</v>
      </c>
      <c r="B17">
        <v>2253.1280000000002</v>
      </c>
      <c r="C17" s="1">
        <v>18354</v>
      </c>
      <c r="D17">
        <v>5.6</v>
      </c>
      <c r="E17" s="1">
        <f t="shared" si="0"/>
        <v>18719</v>
      </c>
      <c r="F17">
        <f t="shared" si="1"/>
        <v>9.1499212882422132</v>
      </c>
      <c r="G17" s="3">
        <f t="shared" si="2"/>
        <v>-2.4999999999999996</v>
      </c>
    </row>
    <row r="18" spans="1:7" x14ac:dyDescent="0.35">
      <c r="A18" s="1">
        <v>18080</v>
      </c>
      <c r="B18">
        <v>2276.424</v>
      </c>
      <c r="C18" s="1">
        <v>18445</v>
      </c>
      <c r="D18">
        <v>4.5999999999999996</v>
      </c>
      <c r="E18" s="1">
        <f t="shared" si="0"/>
        <v>18810</v>
      </c>
      <c r="F18">
        <f t="shared" si="1"/>
        <v>7.2529983549219246</v>
      </c>
      <c r="G18" s="3">
        <f t="shared" si="2"/>
        <v>-1.3999999999999995</v>
      </c>
    </row>
    <row r="19" spans="1:7" x14ac:dyDescent="0.35">
      <c r="A19" s="1">
        <v>18172</v>
      </c>
      <c r="B19">
        <v>2257.3519999999999</v>
      </c>
      <c r="C19" s="1">
        <v>18537</v>
      </c>
      <c r="D19">
        <v>4.2</v>
      </c>
      <c r="E19" s="1">
        <f t="shared" si="0"/>
        <v>18902</v>
      </c>
      <c r="F19">
        <f t="shared" si="1"/>
        <v>5.4681632720046114</v>
      </c>
      <c r="G19" s="3">
        <f t="shared" si="2"/>
        <v>-0.80000000000000027</v>
      </c>
    </row>
    <row r="20" spans="1:7" x14ac:dyDescent="0.35">
      <c r="A20" s="1">
        <v>18264</v>
      </c>
      <c r="B20">
        <v>2346.1039999999998</v>
      </c>
      <c r="C20" s="1">
        <v>18629</v>
      </c>
      <c r="D20">
        <v>3.5</v>
      </c>
      <c r="E20" s="1">
        <f t="shared" si="0"/>
        <v>18994</v>
      </c>
      <c r="F20">
        <f t="shared" si="1"/>
        <v>5.1653317100795793</v>
      </c>
      <c r="G20" s="3">
        <f t="shared" si="2"/>
        <v>-0.39999999999999991</v>
      </c>
    </row>
    <row r="21" spans="1:7" x14ac:dyDescent="0.35">
      <c r="A21" s="1">
        <v>18354</v>
      </c>
      <c r="B21">
        <v>2417.6819999999998</v>
      </c>
      <c r="C21" s="1">
        <v>18719</v>
      </c>
      <c r="D21">
        <v>3.1</v>
      </c>
      <c r="E21" s="1">
        <f t="shared" si="0"/>
        <v>19085</v>
      </c>
      <c r="F21">
        <f t="shared" si="1"/>
        <v>3.5962738991806464</v>
      </c>
      <c r="G21" s="3">
        <f t="shared" si="2"/>
        <v>-0.10000000000000009</v>
      </c>
    </row>
    <row r="22" spans="1:7" x14ac:dyDescent="0.35">
      <c r="A22" s="1">
        <v>18445</v>
      </c>
      <c r="B22">
        <v>2511.127</v>
      </c>
      <c r="C22" s="1">
        <v>18810</v>
      </c>
      <c r="D22">
        <v>3.2</v>
      </c>
      <c r="E22" s="1">
        <f t="shared" si="0"/>
        <v>19176</v>
      </c>
      <c r="F22">
        <f t="shared" si="1"/>
        <v>2.2373637292217197</v>
      </c>
      <c r="G22" s="3">
        <f t="shared" si="2"/>
        <v>0</v>
      </c>
    </row>
    <row r="23" spans="1:7" x14ac:dyDescent="0.35">
      <c r="A23" s="1">
        <v>18537</v>
      </c>
      <c r="B23">
        <v>2559.2139999999999</v>
      </c>
      <c r="C23" s="1">
        <v>18902</v>
      </c>
      <c r="D23">
        <v>3.4</v>
      </c>
      <c r="E23" s="1">
        <f t="shared" si="0"/>
        <v>19268</v>
      </c>
      <c r="F23">
        <f t="shared" si="1"/>
        <v>5.3640841803882289</v>
      </c>
      <c r="G23" s="3">
        <f t="shared" si="2"/>
        <v>-0.60000000000000009</v>
      </c>
    </row>
    <row r="24" spans="1:7" x14ac:dyDescent="0.35">
      <c r="A24" s="1">
        <v>18629</v>
      </c>
      <c r="B24">
        <v>2593.9670000000001</v>
      </c>
      <c r="C24" s="1">
        <v>18994</v>
      </c>
      <c r="D24">
        <v>3.1</v>
      </c>
      <c r="E24" s="1">
        <f t="shared" si="0"/>
        <v>19360</v>
      </c>
      <c r="F24">
        <f t="shared" si="1"/>
        <v>6.1898771020332477</v>
      </c>
      <c r="G24" s="3">
        <f t="shared" si="2"/>
        <v>-0.39999999999999991</v>
      </c>
    </row>
    <row r="25" spans="1:7" x14ac:dyDescent="0.35">
      <c r="A25" s="1">
        <v>18719</v>
      </c>
      <c r="B25">
        <v>2638.8980000000001</v>
      </c>
      <c r="C25" s="1">
        <v>19085</v>
      </c>
      <c r="D25">
        <v>3</v>
      </c>
      <c r="E25" s="1">
        <f t="shared" si="0"/>
        <v>19450</v>
      </c>
      <c r="F25">
        <f t="shared" si="1"/>
        <v>6.7819884409978659</v>
      </c>
      <c r="G25" s="3">
        <f t="shared" si="2"/>
        <v>-0.39999999999999991</v>
      </c>
    </row>
    <row r="26" spans="1:7" x14ac:dyDescent="0.35">
      <c r="A26" s="1">
        <v>18810</v>
      </c>
      <c r="B26">
        <v>2693.259</v>
      </c>
      <c r="C26" s="1">
        <v>19176</v>
      </c>
      <c r="D26">
        <v>3.2</v>
      </c>
      <c r="E26" s="1">
        <f t="shared" si="0"/>
        <v>19541</v>
      </c>
      <c r="F26">
        <f t="shared" si="1"/>
        <v>5.4209943138175731</v>
      </c>
      <c r="G26" s="3">
        <f t="shared" si="2"/>
        <v>-0.5</v>
      </c>
    </row>
    <row r="27" spans="1:7" x14ac:dyDescent="0.35">
      <c r="A27" s="1">
        <v>18902</v>
      </c>
      <c r="B27">
        <v>2699.1559999999999</v>
      </c>
      <c r="C27" s="1">
        <v>19268</v>
      </c>
      <c r="D27">
        <v>2.8</v>
      </c>
      <c r="E27" s="1">
        <f t="shared" si="0"/>
        <v>19633</v>
      </c>
      <c r="F27">
        <f t="shared" si="1"/>
        <v>0.52406150479211711</v>
      </c>
      <c r="G27" s="3">
        <f t="shared" si="2"/>
        <v>0.90000000000000036</v>
      </c>
    </row>
    <row r="28" spans="1:7" x14ac:dyDescent="0.35">
      <c r="A28" s="1">
        <v>18994</v>
      </c>
      <c r="B28">
        <v>2727.9540000000002</v>
      </c>
      <c r="C28" s="1">
        <v>19360</v>
      </c>
      <c r="D28">
        <v>2.7</v>
      </c>
      <c r="E28" s="1">
        <f t="shared" si="0"/>
        <v>19725</v>
      </c>
      <c r="F28">
        <f t="shared" si="1"/>
        <v>-1.7819250203068182</v>
      </c>
      <c r="G28" s="3">
        <f t="shared" si="2"/>
        <v>2.5999999999999996</v>
      </c>
    </row>
    <row r="29" spans="1:7" x14ac:dyDescent="0.35">
      <c r="A29" s="1">
        <v>19085</v>
      </c>
      <c r="B29">
        <v>2733.8</v>
      </c>
      <c r="C29" s="1">
        <v>19450</v>
      </c>
      <c r="D29">
        <v>2.6</v>
      </c>
      <c r="E29" s="1">
        <f t="shared" si="0"/>
        <v>19815</v>
      </c>
      <c r="F29">
        <f t="shared" si="1"/>
        <v>-2.4287768660382403</v>
      </c>
      <c r="G29" s="3">
        <f t="shared" si="2"/>
        <v>3.1999999999999997</v>
      </c>
    </row>
    <row r="30" spans="1:7" x14ac:dyDescent="0.35">
      <c r="A30" s="1">
        <v>19176</v>
      </c>
      <c r="B30">
        <v>2753.5169999999998</v>
      </c>
      <c r="C30" s="1">
        <v>19541</v>
      </c>
      <c r="D30">
        <v>2.7</v>
      </c>
      <c r="E30" s="1">
        <f t="shared" si="0"/>
        <v>19906</v>
      </c>
      <c r="F30">
        <f t="shared" si="1"/>
        <v>-0.76833110271686822</v>
      </c>
      <c r="G30" s="3">
        <f t="shared" si="2"/>
        <v>3.3</v>
      </c>
    </row>
    <row r="31" spans="1:7" x14ac:dyDescent="0.35">
      <c r="A31" s="1">
        <v>19268</v>
      </c>
      <c r="B31">
        <v>2843.9409999999998</v>
      </c>
      <c r="C31" s="1">
        <v>19633</v>
      </c>
      <c r="D31">
        <v>3.7</v>
      </c>
      <c r="E31" s="1">
        <f t="shared" si="0"/>
        <v>19998</v>
      </c>
      <c r="F31">
        <f t="shared" si="1"/>
        <v>2.7286194249775741</v>
      </c>
      <c r="G31" s="3">
        <f t="shared" si="2"/>
        <v>1.5999999999999996</v>
      </c>
    </row>
    <row r="32" spans="1:7" x14ac:dyDescent="0.35">
      <c r="A32" s="1">
        <v>19360</v>
      </c>
      <c r="B32">
        <v>2896.8110000000001</v>
      </c>
      <c r="C32" s="1">
        <v>19725</v>
      </c>
      <c r="D32">
        <v>5.3</v>
      </c>
      <c r="E32" s="1">
        <f t="shared" si="0"/>
        <v>20090</v>
      </c>
      <c r="F32">
        <f t="shared" si="1"/>
        <v>6.1701987071522746</v>
      </c>
      <c r="G32" s="3">
        <f t="shared" si="2"/>
        <v>-0.59999999999999964</v>
      </c>
    </row>
    <row r="33" spans="1:7" x14ac:dyDescent="0.35">
      <c r="A33" s="1">
        <v>19450</v>
      </c>
      <c r="B33">
        <v>2919.2060000000001</v>
      </c>
      <c r="C33" s="1">
        <v>19815</v>
      </c>
      <c r="D33">
        <v>5.8</v>
      </c>
      <c r="E33" s="1">
        <f t="shared" si="0"/>
        <v>20180</v>
      </c>
      <c r="F33">
        <f t="shared" si="1"/>
        <v>7.7802412311883673</v>
      </c>
      <c r="G33" s="3">
        <f t="shared" si="2"/>
        <v>-1.3999999999999995</v>
      </c>
    </row>
    <row r="34" spans="1:7" x14ac:dyDescent="0.35">
      <c r="A34" s="1">
        <v>19541</v>
      </c>
      <c r="B34">
        <v>2902.7849999999999</v>
      </c>
      <c r="C34" s="1">
        <v>19906</v>
      </c>
      <c r="D34">
        <v>6</v>
      </c>
      <c r="E34" s="1">
        <f t="shared" si="0"/>
        <v>20271</v>
      </c>
      <c r="F34">
        <f t="shared" si="1"/>
        <v>8.0159153919378667</v>
      </c>
      <c r="G34" s="3">
        <f t="shared" si="2"/>
        <v>-1.9000000000000004</v>
      </c>
    </row>
    <row r="35" spans="1:7" x14ac:dyDescent="0.35">
      <c r="A35" s="1">
        <v>19633</v>
      </c>
      <c r="B35">
        <v>2858.8449999999998</v>
      </c>
      <c r="C35" s="1">
        <v>19998</v>
      </c>
      <c r="D35">
        <v>5.3</v>
      </c>
      <c r="E35" s="1">
        <f t="shared" si="0"/>
        <v>20363</v>
      </c>
      <c r="F35">
        <f t="shared" si="1"/>
        <v>6.5790172606587038</v>
      </c>
      <c r="G35" s="3">
        <f t="shared" si="2"/>
        <v>-1.0999999999999996</v>
      </c>
    </row>
    <row r="36" spans="1:7" x14ac:dyDescent="0.35">
      <c r="A36" s="1">
        <v>19725</v>
      </c>
      <c r="B36">
        <v>2845.192</v>
      </c>
      <c r="C36" s="1">
        <v>20090</v>
      </c>
      <c r="D36">
        <v>4.7</v>
      </c>
      <c r="E36" s="1">
        <f t="shared" si="0"/>
        <v>20455</v>
      </c>
      <c r="F36">
        <f t="shared" si="1"/>
        <v>3.2169536928957188</v>
      </c>
      <c r="G36" s="3">
        <f t="shared" si="2"/>
        <v>-0.70000000000000018</v>
      </c>
    </row>
    <row r="37" spans="1:7" x14ac:dyDescent="0.35">
      <c r="A37" s="1">
        <v>19815</v>
      </c>
      <c r="B37">
        <v>2848.3049999999998</v>
      </c>
      <c r="C37" s="1">
        <v>20180</v>
      </c>
      <c r="D37">
        <v>4.4000000000000004</v>
      </c>
      <c r="E37" s="1">
        <f t="shared" si="0"/>
        <v>20546</v>
      </c>
      <c r="F37">
        <f t="shared" si="1"/>
        <v>2.4034580818330209</v>
      </c>
      <c r="G37" s="3">
        <f t="shared" si="2"/>
        <v>-0.20000000000000018</v>
      </c>
    </row>
    <row r="38" spans="1:7" x14ac:dyDescent="0.35">
      <c r="A38" s="1">
        <v>19906</v>
      </c>
      <c r="B38">
        <v>2880.482</v>
      </c>
      <c r="C38" s="1">
        <v>20271</v>
      </c>
      <c r="D38">
        <v>4.0999999999999996</v>
      </c>
      <c r="E38" s="1">
        <f t="shared" si="0"/>
        <v>20637</v>
      </c>
      <c r="F38">
        <f t="shared" si="1"/>
        <v>0.94797194427294063</v>
      </c>
      <c r="G38" s="3">
        <f t="shared" si="2"/>
        <v>0</v>
      </c>
    </row>
    <row r="39" spans="1:7" x14ac:dyDescent="0.35">
      <c r="A39" s="1">
        <v>19998</v>
      </c>
      <c r="B39">
        <v>2936.8519999999999</v>
      </c>
      <c r="C39" s="1">
        <v>20363</v>
      </c>
      <c r="D39">
        <v>4.2</v>
      </c>
      <c r="E39" s="1">
        <f t="shared" si="0"/>
        <v>20729</v>
      </c>
      <c r="F39">
        <f t="shared" si="1"/>
        <v>1.9968256280694208</v>
      </c>
      <c r="G39" s="3">
        <f t="shared" si="2"/>
        <v>-0.10000000000000053</v>
      </c>
    </row>
    <row r="40" spans="1:7" x14ac:dyDescent="0.35">
      <c r="A40" s="1">
        <v>20090</v>
      </c>
      <c r="B40">
        <v>3020.7460000000001</v>
      </c>
      <c r="C40" s="1">
        <v>20455</v>
      </c>
      <c r="D40">
        <v>4</v>
      </c>
      <c r="E40" s="1">
        <f t="shared" si="0"/>
        <v>20821</v>
      </c>
      <c r="F40">
        <f t="shared" si="1"/>
        <v>3.0497555743857596</v>
      </c>
      <c r="G40" s="3">
        <f t="shared" si="2"/>
        <v>-0.10000000000000009</v>
      </c>
    </row>
    <row r="41" spans="1:7" x14ac:dyDescent="0.35">
      <c r="A41" s="1">
        <v>20180</v>
      </c>
      <c r="B41">
        <v>3069.91</v>
      </c>
      <c r="C41" s="1">
        <v>20546</v>
      </c>
      <c r="D41">
        <v>4.2</v>
      </c>
      <c r="E41" s="1">
        <f t="shared" si="0"/>
        <v>20911</v>
      </c>
      <c r="F41">
        <f t="shared" si="1"/>
        <v>1.9809816095332389</v>
      </c>
      <c r="G41" s="3">
        <f t="shared" si="2"/>
        <v>-0.10000000000000053</v>
      </c>
    </row>
    <row r="42" spans="1:7" x14ac:dyDescent="0.35">
      <c r="A42" s="1">
        <v>20271</v>
      </c>
      <c r="B42">
        <v>3111.3789999999999</v>
      </c>
      <c r="C42" s="1">
        <v>20637</v>
      </c>
      <c r="D42">
        <v>4.0999999999999996</v>
      </c>
      <c r="E42" s="1">
        <f t="shared" si="0"/>
        <v>21002</v>
      </c>
      <c r="F42">
        <f t="shared" si="1"/>
        <v>3.0727752848411116</v>
      </c>
      <c r="G42" s="3">
        <f t="shared" si="2"/>
        <v>0.10000000000000053</v>
      </c>
    </row>
    <row r="43" spans="1:7" x14ac:dyDescent="0.35">
      <c r="A43" s="1">
        <v>20363</v>
      </c>
      <c r="B43">
        <v>3130.0680000000002</v>
      </c>
      <c r="C43" s="1">
        <v>20729</v>
      </c>
      <c r="D43">
        <v>4.0999999999999996</v>
      </c>
      <c r="E43" s="1">
        <f t="shared" si="0"/>
        <v>21094</v>
      </c>
      <c r="F43">
        <f t="shared" si="1"/>
        <v>0.35469856573229208</v>
      </c>
      <c r="G43" s="3">
        <f t="shared" si="2"/>
        <v>0.80000000000000071</v>
      </c>
    </row>
    <row r="44" spans="1:7" x14ac:dyDescent="0.35">
      <c r="A44" s="1">
        <v>20455</v>
      </c>
      <c r="B44">
        <v>3117.922</v>
      </c>
      <c r="C44" s="1">
        <v>20821</v>
      </c>
      <c r="D44">
        <v>3.9</v>
      </c>
      <c r="E44" s="1">
        <f t="shared" si="0"/>
        <v>21186</v>
      </c>
      <c r="F44">
        <f t="shared" si="1"/>
        <v>-2.8722901975747894</v>
      </c>
      <c r="G44" s="3">
        <f t="shared" si="2"/>
        <v>2.4</v>
      </c>
    </row>
    <row r="45" spans="1:7" x14ac:dyDescent="0.35">
      <c r="A45" s="1">
        <v>20546</v>
      </c>
      <c r="B45">
        <v>3143.694</v>
      </c>
      <c r="C45" s="1">
        <v>20911</v>
      </c>
      <c r="D45">
        <v>4.0999999999999996</v>
      </c>
      <c r="E45" s="1">
        <f t="shared" si="0"/>
        <v>21276</v>
      </c>
      <c r="F45">
        <f t="shared" si="1"/>
        <v>-2.0195447867571992</v>
      </c>
      <c r="G45" s="3">
        <f t="shared" si="2"/>
        <v>3.3000000000000007</v>
      </c>
    </row>
    <row r="46" spans="1:7" x14ac:dyDescent="0.35">
      <c r="A46" s="1">
        <v>20637</v>
      </c>
      <c r="B46">
        <v>3140.8739999999998</v>
      </c>
      <c r="C46" s="1">
        <v>21002</v>
      </c>
      <c r="D46">
        <v>4.2</v>
      </c>
      <c r="E46" s="1">
        <f t="shared" si="0"/>
        <v>21367</v>
      </c>
      <c r="F46">
        <f t="shared" si="1"/>
        <v>-0.72595606455331252</v>
      </c>
      <c r="G46" s="3">
        <f t="shared" si="2"/>
        <v>3.0999999999999996</v>
      </c>
    </row>
    <row r="47" spans="1:7" x14ac:dyDescent="0.35">
      <c r="A47" s="1">
        <v>20729</v>
      </c>
      <c r="B47">
        <v>3192.57</v>
      </c>
      <c r="C47" s="1">
        <v>21094</v>
      </c>
      <c r="D47">
        <v>4.9000000000000004</v>
      </c>
      <c r="E47" s="1">
        <f t="shared" si="0"/>
        <v>21459</v>
      </c>
      <c r="F47">
        <f t="shared" si="1"/>
        <v>2.6573288629399228</v>
      </c>
      <c r="G47" s="3">
        <f t="shared" si="2"/>
        <v>1.5</v>
      </c>
    </row>
    <row r="48" spans="1:7" x14ac:dyDescent="0.35">
      <c r="A48" s="1">
        <v>20821</v>
      </c>
      <c r="B48">
        <v>3213.011</v>
      </c>
      <c r="C48" s="1">
        <v>21186</v>
      </c>
      <c r="D48">
        <v>6.3</v>
      </c>
      <c r="E48" s="1">
        <f t="shared" si="0"/>
        <v>21551</v>
      </c>
      <c r="F48">
        <f t="shared" si="1"/>
        <v>7.4151062381678123</v>
      </c>
      <c r="G48" s="3">
        <f t="shared" si="2"/>
        <v>-0.5</v>
      </c>
    </row>
    <row r="49" spans="1:7" x14ac:dyDescent="0.35">
      <c r="A49" s="1">
        <v>20911</v>
      </c>
      <c r="B49">
        <v>3205.97</v>
      </c>
      <c r="C49" s="1">
        <v>21276</v>
      </c>
      <c r="D49">
        <v>7.4</v>
      </c>
      <c r="E49" s="1">
        <f t="shared" si="0"/>
        <v>21641</v>
      </c>
      <c r="F49">
        <f t="shared" si="1"/>
        <v>9.1188339322506131</v>
      </c>
      <c r="G49" s="3">
        <f t="shared" si="2"/>
        <v>-2.3000000000000007</v>
      </c>
    </row>
    <row r="50" spans="1:7" x14ac:dyDescent="0.35">
      <c r="A50" s="1">
        <v>21002</v>
      </c>
      <c r="B50">
        <v>3237.386</v>
      </c>
      <c r="C50" s="1">
        <v>21367</v>
      </c>
      <c r="D50">
        <v>7.3</v>
      </c>
      <c r="E50" s="1">
        <f t="shared" si="0"/>
        <v>21732</v>
      </c>
      <c r="F50">
        <f t="shared" si="1"/>
        <v>6.7262228506069111</v>
      </c>
      <c r="G50" s="3">
        <f t="shared" si="2"/>
        <v>-2</v>
      </c>
    </row>
    <row r="51" spans="1:7" x14ac:dyDescent="0.35">
      <c r="A51" s="1">
        <v>21094</v>
      </c>
      <c r="B51">
        <v>3203.8939999999998</v>
      </c>
      <c r="C51" s="1">
        <v>21459</v>
      </c>
      <c r="D51">
        <v>6.4</v>
      </c>
      <c r="E51" s="1">
        <f t="shared" si="0"/>
        <v>21824</v>
      </c>
      <c r="F51">
        <f t="shared" si="1"/>
        <v>4.5849356284767051</v>
      </c>
      <c r="G51" s="3">
        <f t="shared" si="2"/>
        <v>-0.80000000000000071</v>
      </c>
    </row>
    <row r="52" spans="1:7" x14ac:dyDescent="0.35">
      <c r="A52" s="1">
        <v>21186</v>
      </c>
      <c r="B52">
        <v>3120.7240000000002</v>
      </c>
      <c r="C52" s="1">
        <v>21551</v>
      </c>
      <c r="D52">
        <v>5.8</v>
      </c>
      <c r="E52" s="1">
        <f t="shared" si="0"/>
        <v>21916</v>
      </c>
      <c r="F52">
        <f t="shared" si="1"/>
        <v>4.9237961904210703</v>
      </c>
      <c r="G52" s="3">
        <f t="shared" si="2"/>
        <v>-0.70000000000000018</v>
      </c>
    </row>
    <row r="53" spans="1:7" x14ac:dyDescent="0.35">
      <c r="A53" s="1">
        <v>21276</v>
      </c>
      <c r="B53">
        <v>3141.2240000000002</v>
      </c>
      <c r="C53" s="1">
        <v>21641</v>
      </c>
      <c r="D53">
        <v>5.0999999999999996</v>
      </c>
      <c r="E53" s="1">
        <f t="shared" si="0"/>
        <v>22007</v>
      </c>
      <c r="F53">
        <f t="shared" si="1"/>
        <v>2.0590973393856515</v>
      </c>
      <c r="G53" s="3">
        <f t="shared" si="2"/>
        <v>0.10000000000000053</v>
      </c>
    </row>
    <row r="54" spans="1:7" x14ac:dyDescent="0.35">
      <c r="A54" s="1">
        <v>21367</v>
      </c>
      <c r="B54">
        <v>3213.884</v>
      </c>
      <c r="C54" s="1">
        <v>21732</v>
      </c>
      <c r="D54">
        <v>5.3</v>
      </c>
      <c r="E54" s="1">
        <f t="shared" si="0"/>
        <v>22098</v>
      </c>
      <c r="F54">
        <f t="shared" si="1"/>
        <v>2.4876554529560391</v>
      </c>
      <c r="G54" s="3">
        <f t="shared" si="2"/>
        <v>0.20000000000000018</v>
      </c>
    </row>
    <row r="55" spans="1:7" x14ac:dyDescent="0.35">
      <c r="A55" s="1">
        <v>21459</v>
      </c>
      <c r="B55">
        <v>3289.0320000000002</v>
      </c>
      <c r="C55" s="1">
        <v>21824</v>
      </c>
      <c r="D55">
        <v>5.6</v>
      </c>
      <c r="E55" s="1">
        <f t="shared" si="0"/>
        <v>22190</v>
      </c>
      <c r="F55">
        <f t="shared" si="1"/>
        <v>0.88510136541550821</v>
      </c>
      <c r="G55" s="3">
        <f t="shared" si="2"/>
        <v>0.70000000000000018</v>
      </c>
    </row>
    <row r="56" spans="1:7" x14ac:dyDescent="0.35">
      <c r="A56" s="1">
        <v>21551</v>
      </c>
      <c r="B56">
        <v>3352.1289999999999</v>
      </c>
      <c r="C56" s="1">
        <v>21916</v>
      </c>
      <c r="D56">
        <v>5.0999999999999996</v>
      </c>
      <c r="E56" s="1">
        <f t="shared" si="0"/>
        <v>22282</v>
      </c>
      <c r="F56">
        <f t="shared" si="1"/>
        <v>-0.66752322385456031</v>
      </c>
      <c r="G56" s="3">
        <f t="shared" si="2"/>
        <v>1.7000000000000002</v>
      </c>
    </row>
    <row r="57" spans="1:7" x14ac:dyDescent="0.35">
      <c r="A57" s="1">
        <v>21641</v>
      </c>
      <c r="B57">
        <v>3427.6669999999999</v>
      </c>
      <c r="C57" s="1">
        <v>22007</v>
      </c>
      <c r="D57">
        <v>5.2</v>
      </c>
      <c r="E57" s="1">
        <f t="shared" si="0"/>
        <v>22372</v>
      </c>
      <c r="F57">
        <f t="shared" si="1"/>
        <v>1.5657846818091237</v>
      </c>
      <c r="G57" s="3">
        <f t="shared" si="2"/>
        <v>1.7999999999999998</v>
      </c>
    </row>
    <row r="58" spans="1:7" x14ac:dyDescent="0.35">
      <c r="A58" s="1">
        <v>21732</v>
      </c>
      <c r="B58">
        <v>3430.0569999999998</v>
      </c>
      <c r="C58" s="1">
        <v>22098</v>
      </c>
      <c r="D58">
        <v>5.5</v>
      </c>
      <c r="E58" s="1">
        <f t="shared" si="0"/>
        <v>22463</v>
      </c>
      <c r="F58">
        <f t="shared" si="1"/>
        <v>3.0115335873595495</v>
      </c>
      <c r="G58" s="3">
        <f t="shared" si="2"/>
        <v>1.2999999999999998</v>
      </c>
    </row>
    <row r="59" spans="1:7" x14ac:dyDescent="0.35">
      <c r="A59" s="1">
        <v>21824</v>
      </c>
      <c r="B59">
        <v>3439.8319999999999</v>
      </c>
      <c r="C59" s="1">
        <v>22190</v>
      </c>
      <c r="D59">
        <v>6.3</v>
      </c>
      <c r="E59" s="1">
        <f t="shared" si="0"/>
        <v>22555</v>
      </c>
      <c r="F59">
        <f t="shared" si="1"/>
        <v>6.3974989899944656</v>
      </c>
      <c r="G59" s="3">
        <f t="shared" si="2"/>
        <v>-9.9999999999999645E-2</v>
      </c>
    </row>
    <row r="60" spans="1:7" x14ac:dyDescent="0.35">
      <c r="A60" s="1">
        <v>21916</v>
      </c>
      <c r="B60">
        <v>3517.181</v>
      </c>
      <c r="C60" s="1">
        <v>22282</v>
      </c>
      <c r="D60">
        <v>6.8</v>
      </c>
      <c r="E60" s="1">
        <f t="shared" si="0"/>
        <v>22647</v>
      </c>
      <c r="F60">
        <f t="shared" si="1"/>
        <v>7.5691608588365877</v>
      </c>
      <c r="G60" s="3">
        <f t="shared" si="2"/>
        <v>-1.2000000000000002</v>
      </c>
    </row>
    <row r="61" spans="1:7" x14ac:dyDescent="0.35">
      <c r="A61" s="1">
        <v>22007</v>
      </c>
      <c r="B61">
        <v>3498.2460000000001</v>
      </c>
      <c r="C61" s="1">
        <v>22372</v>
      </c>
      <c r="D61">
        <v>7</v>
      </c>
      <c r="E61" s="1">
        <f t="shared" si="0"/>
        <v>22737</v>
      </c>
      <c r="F61">
        <f t="shared" si="1"/>
        <v>6.730272632782075</v>
      </c>
      <c r="G61" s="3">
        <f t="shared" si="2"/>
        <v>-1.5</v>
      </c>
    </row>
    <row r="62" spans="1:7" x14ac:dyDescent="0.35">
      <c r="A62" s="1">
        <v>22098</v>
      </c>
      <c r="B62">
        <v>3515.3850000000002</v>
      </c>
      <c r="C62" s="1">
        <v>22463</v>
      </c>
      <c r="D62">
        <v>6.8</v>
      </c>
      <c r="E62" s="1">
        <f t="shared" si="0"/>
        <v>22828</v>
      </c>
      <c r="F62">
        <f t="shared" si="1"/>
        <v>6.0068727611334305</v>
      </c>
      <c r="G62" s="3">
        <f t="shared" si="2"/>
        <v>-1.2000000000000002</v>
      </c>
    </row>
    <row r="63" spans="1:7" x14ac:dyDescent="0.35">
      <c r="A63" s="1">
        <v>22190</v>
      </c>
      <c r="B63">
        <v>3470.2779999999998</v>
      </c>
      <c r="C63" s="1">
        <v>22555</v>
      </c>
      <c r="D63">
        <v>6.2</v>
      </c>
      <c r="E63" s="1">
        <f t="shared" si="0"/>
        <v>22920</v>
      </c>
      <c r="F63">
        <f t="shared" si="1"/>
        <v>4.3098468185995165</v>
      </c>
      <c r="G63" s="3">
        <f t="shared" si="2"/>
        <v>-0.70000000000000018</v>
      </c>
    </row>
    <row r="64" spans="1:7" x14ac:dyDescent="0.35">
      <c r="A64" s="1">
        <v>22282</v>
      </c>
      <c r="B64">
        <v>3493.703</v>
      </c>
      <c r="C64" s="1">
        <v>22647</v>
      </c>
      <c r="D64">
        <v>5.6</v>
      </c>
      <c r="E64" s="1">
        <f t="shared" si="0"/>
        <v>23012</v>
      </c>
      <c r="F64">
        <f t="shared" si="1"/>
        <v>3.6011098022509458</v>
      </c>
      <c r="G64" s="3">
        <f t="shared" si="2"/>
        <v>0.20000000000000018</v>
      </c>
    </row>
    <row r="65" spans="1:7" x14ac:dyDescent="0.35">
      <c r="A65" s="1">
        <v>22372</v>
      </c>
      <c r="B65">
        <v>3553.0210000000002</v>
      </c>
      <c r="C65" s="1">
        <v>22737</v>
      </c>
      <c r="D65">
        <v>5.5</v>
      </c>
      <c r="E65" s="1">
        <f t="shared" si="0"/>
        <v>23102</v>
      </c>
      <c r="F65">
        <f t="shared" si="1"/>
        <v>3.824586006509767</v>
      </c>
      <c r="G65" s="3">
        <f t="shared" si="2"/>
        <v>0.20000000000000018</v>
      </c>
    </row>
    <row r="66" spans="1:7" x14ac:dyDescent="0.35">
      <c r="A66" s="1">
        <v>22463</v>
      </c>
      <c r="B66">
        <v>3621.252</v>
      </c>
      <c r="C66" s="1">
        <v>22828</v>
      </c>
      <c r="D66">
        <v>5.6</v>
      </c>
      <c r="E66" s="1">
        <f t="shared" si="0"/>
        <v>23193</v>
      </c>
      <c r="F66">
        <f t="shared" si="1"/>
        <v>4.8186974181353648</v>
      </c>
      <c r="G66" s="3">
        <f t="shared" si="2"/>
        <v>-9.9999999999999645E-2</v>
      </c>
    </row>
    <row r="67" spans="1:7" x14ac:dyDescent="0.35">
      <c r="A67" s="1">
        <v>22555</v>
      </c>
      <c r="B67">
        <v>3692.2890000000002</v>
      </c>
      <c r="C67" s="1">
        <v>22920</v>
      </c>
      <c r="D67">
        <v>5.5</v>
      </c>
      <c r="E67" s="1">
        <f t="shared" si="0"/>
        <v>23285</v>
      </c>
      <c r="F67">
        <f t="shared" si="1"/>
        <v>5.1598098468071951</v>
      </c>
      <c r="G67" s="3">
        <f t="shared" si="2"/>
        <v>9.9999999999999645E-2</v>
      </c>
    </row>
    <row r="68" spans="1:7" x14ac:dyDescent="0.35">
      <c r="A68" s="1">
        <v>22647</v>
      </c>
      <c r="B68">
        <v>3758.1469999999999</v>
      </c>
      <c r="C68" s="1">
        <v>23012</v>
      </c>
      <c r="D68">
        <v>5.8</v>
      </c>
      <c r="E68" s="1">
        <f t="shared" si="0"/>
        <v>23377</v>
      </c>
      <c r="F68">
        <f t="shared" si="1"/>
        <v>6.2173396461059793</v>
      </c>
      <c r="G68" s="3">
        <f t="shared" si="2"/>
        <v>-0.29999999999999982</v>
      </c>
    </row>
    <row r="69" spans="1:7" x14ac:dyDescent="0.35">
      <c r="A69" s="1">
        <v>22737</v>
      </c>
      <c r="B69">
        <v>3792.1489999999999</v>
      </c>
      <c r="C69" s="1">
        <v>23102</v>
      </c>
      <c r="D69">
        <v>5.7</v>
      </c>
      <c r="E69" s="1">
        <f t="shared" si="0"/>
        <v>23468</v>
      </c>
      <c r="F69">
        <f t="shared" si="1"/>
        <v>6.1823135983265054</v>
      </c>
      <c r="G69" s="3">
        <f t="shared" si="2"/>
        <v>-0.5</v>
      </c>
    </row>
    <row r="70" spans="1:7" x14ac:dyDescent="0.35">
      <c r="A70" s="1">
        <v>22828</v>
      </c>
      <c r="B70">
        <v>3838.7759999999998</v>
      </c>
      <c r="C70" s="1">
        <v>23193</v>
      </c>
      <c r="D70">
        <v>5.5</v>
      </c>
      <c r="E70" s="1">
        <f t="shared" si="0"/>
        <v>23559</v>
      </c>
      <c r="F70">
        <f t="shared" si="1"/>
        <v>5.5212854659391519</v>
      </c>
      <c r="G70" s="3">
        <f t="shared" si="2"/>
        <v>-0.5</v>
      </c>
    </row>
    <row r="71" spans="1:7" x14ac:dyDescent="0.35">
      <c r="A71" s="1">
        <v>22920</v>
      </c>
      <c r="B71">
        <v>3851.4209999999998</v>
      </c>
      <c r="C71" s="1">
        <v>23285</v>
      </c>
      <c r="D71">
        <v>5.6</v>
      </c>
      <c r="E71" s="1">
        <f t="shared" si="0"/>
        <v>23651</v>
      </c>
      <c r="F71">
        <f t="shared" si="1"/>
        <v>5.157812790498717</v>
      </c>
      <c r="G71" s="3">
        <f t="shared" si="2"/>
        <v>-0.59999999999999964</v>
      </c>
    </row>
    <row r="72" spans="1:7" x14ac:dyDescent="0.35">
      <c r="A72" s="1">
        <v>23012</v>
      </c>
      <c r="B72">
        <v>3893.482</v>
      </c>
      <c r="C72" s="1">
        <v>23377</v>
      </c>
      <c r="D72">
        <v>5.5</v>
      </c>
      <c r="E72" s="1">
        <f t="shared" si="0"/>
        <v>23743</v>
      </c>
      <c r="F72">
        <f t="shared" si="1"/>
        <v>5.4783000000241833</v>
      </c>
      <c r="G72" s="3">
        <f t="shared" si="2"/>
        <v>-0.59999999999999964</v>
      </c>
    </row>
    <row r="73" spans="1:7" x14ac:dyDescent="0.35">
      <c r="A73" s="1">
        <v>23102</v>
      </c>
      <c r="B73">
        <v>3937.183</v>
      </c>
      <c r="C73" s="1">
        <v>23468</v>
      </c>
      <c r="D73">
        <v>5.2</v>
      </c>
      <c r="E73" s="1">
        <f t="shared" ref="E73:E136" si="3">C77</f>
        <v>23833</v>
      </c>
      <c r="F73">
        <f t="shared" ref="F73:F136" si="4">(B81/B77-1)*100</f>
        <v>5.6602749084340376</v>
      </c>
      <c r="G73" s="3">
        <f t="shared" ref="G73:G136" si="5">D77-D73</f>
        <v>-0.5</v>
      </c>
    </row>
    <row r="74" spans="1:7" x14ac:dyDescent="0.35">
      <c r="A74" s="1">
        <v>23193</v>
      </c>
      <c r="B74">
        <v>4023.7550000000001</v>
      </c>
      <c r="C74" s="1">
        <v>23559</v>
      </c>
      <c r="D74">
        <v>5</v>
      </c>
      <c r="E74" s="1">
        <f t="shared" si="3"/>
        <v>23924</v>
      </c>
      <c r="F74">
        <f t="shared" si="4"/>
        <v>6.3474848077612389</v>
      </c>
      <c r="G74" s="3">
        <f t="shared" si="5"/>
        <v>-0.59999999999999964</v>
      </c>
    </row>
    <row r="75" spans="1:7" x14ac:dyDescent="0.35">
      <c r="A75" s="1">
        <v>23285</v>
      </c>
      <c r="B75">
        <v>4050.1469999999999</v>
      </c>
      <c r="C75" s="1">
        <v>23651</v>
      </c>
      <c r="D75">
        <v>5</v>
      </c>
      <c r="E75" s="1">
        <f t="shared" si="3"/>
        <v>24016</v>
      </c>
      <c r="F75">
        <f t="shared" si="4"/>
        <v>8.4622706587343508</v>
      </c>
      <c r="G75" s="3">
        <f t="shared" si="5"/>
        <v>-0.90000000000000036</v>
      </c>
    </row>
    <row r="76" spans="1:7" x14ac:dyDescent="0.35">
      <c r="A76" s="1">
        <v>23377</v>
      </c>
      <c r="B76">
        <v>4135.5529999999999</v>
      </c>
      <c r="C76" s="1">
        <v>23743</v>
      </c>
      <c r="D76">
        <v>4.9000000000000004</v>
      </c>
      <c r="E76" s="1">
        <f t="shared" si="3"/>
        <v>24108</v>
      </c>
      <c r="F76">
        <f t="shared" si="4"/>
        <v>8.477019498128314</v>
      </c>
      <c r="G76" s="3">
        <f t="shared" si="5"/>
        <v>-1.0000000000000004</v>
      </c>
    </row>
    <row r="77" spans="1:7" x14ac:dyDescent="0.35">
      <c r="A77" s="1">
        <v>23468</v>
      </c>
      <c r="B77">
        <v>4180.5919999999996</v>
      </c>
      <c r="C77" s="1">
        <v>23833</v>
      </c>
      <c r="D77">
        <v>4.7</v>
      </c>
      <c r="E77" s="1">
        <f t="shared" si="3"/>
        <v>24198</v>
      </c>
      <c r="F77">
        <f t="shared" si="4"/>
        <v>7.4893400268267962</v>
      </c>
      <c r="G77" s="3">
        <f t="shared" si="5"/>
        <v>-0.90000000000000036</v>
      </c>
    </row>
    <row r="78" spans="1:7" x14ac:dyDescent="0.35">
      <c r="A78" s="1">
        <v>23559</v>
      </c>
      <c r="B78">
        <v>4245.9179999999997</v>
      </c>
      <c r="C78" s="1">
        <v>23924</v>
      </c>
      <c r="D78">
        <v>4.4000000000000004</v>
      </c>
      <c r="E78" s="1">
        <f t="shared" si="3"/>
        <v>24289</v>
      </c>
      <c r="F78">
        <f t="shared" si="4"/>
        <v>6.0421085314855016</v>
      </c>
      <c r="G78" s="3">
        <f t="shared" si="5"/>
        <v>-0.60000000000000053</v>
      </c>
    </row>
    <row r="79" spans="1:7" x14ac:dyDescent="0.35">
      <c r="A79" s="1">
        <v>23651</v>
      </c>
      <c r="B79">
        <v>4259.0460000000003</v>
      </c>
      <c r="C79" s="1">
        <v>24016</v>
      </c>
      <c r="D79">
        <v>4.0999999999999996</v>
      </c>
      <c r="E79" s="1">
        <f t="shared" si="3"/>
        <v>24381</v>
      </c>
      <c r="F79">
        <f t="shared" si="4"/>
        <v>4.5044028974827954</v>
      </c>
      <c r="G79" s="3">
        <f t="shared" si="5"/>
        <v>-0.39999999999999947</v>
      </c>
    </row>
    <row r="80" spans="1:7" x14ac:dyDescent="0.35">
      <c r="A80" s="1">
        <v>23743</v>
      </c>
      <c r="B80">
        <v>4362.1109999999999</v>
      </c>
      <c r="C80" s="1">
        <v>24108</v>
      </c>
      <c r="D80">
        <v>3.9</v>
      </c>
      <c r="E80" s="1">
        <f t="shared" si="3"/>
        <v>24473</v>
      </c>
      <c r="F80">
        <f t="shared" si="4"/>
        <v>2.9250692324078731</v>
      </c>
      <c r="G80" s="3">
        <f t="shared" si="5"/>
        <v>-0.10000000000000009</v>
      </c>
    </row>
    <row r="81" spans="1:7" x14ac:dyDescent="0.35">
      <c r="A81" s="1">
        <v>23833</v>
      </c>
      <c r="B81">
        <v>4417.2250000000004</v>
      </c>
      <c r="C81" s="1">
        <v>24198</v>
      </c>
      <c r="D81">
        <v>3.8</v>
      </c>
      <c r="E81" s="1">
        <f t="shared" si="3"/>
        <v>24563</v>
      </c>
      <c r="F81">
        <f t="shared" si="4"/>
        <v>2.6377377135773372</v>
      </c>
      <c r="G81" s="3">
        <f t="shared" si="5"/>
        <v>0</v>
      </c>
    </row>
    <row r="82" spans="1:7" x14ac:dyDescent="0.35">
      <c r="A82" s="1">
        <v>23924</v>
      </c>
      <c r="B82">
        <v>4515.4269999999997</v>
      </c>
      <c r="C82" s="1">
        <v>24289</v>
      </c>
      <c r="D82">
        <v>3.8</v>
      </c>
      <c r="E82" s="1">
        <f t="shared" si="3"/>
        <v>24654</v>
      </c>
      <c r="F82">
        <f t="shared" si="4"/>
        <v>2.7387436004856935</v>
      </c>
      <c r="G82" s="3">
        <f t="shared" si="5"/>
        <v>0</v>
      </c>
    </row>
    <row r="83" spans="1:7" x14ac:dyDescent="0.35">
      <c r="A83" s="1">
        <v>24016</v>
      </c>
      <c r="B83">
        <v>4619.4579999999996</v>
      </c>
      <c r="C83" s="1">
        <v>24381</v>
      </c>
      <c r="D83">
        <v>3.7</v>
      </c>
      <c r="E83" s="1">
        <f t="shared" si="3"/>
        <v>24746</v>
      </c>
      <c r="F83">
        <f t="shared" si="4"/>
        <v>2.6709272243796267</v>
      </c>
      <c r="G83" s="3">
        <f t="shared" si="5"/>
        <v>0.19999999999999973</v>
      </c>
    </row>
    <row r="84" spans="1:7" x14ac:dyDescent="0.35">
      <c r="A84" s="1">
        <v>24108</v>
      </c>
      <c r="B84">
        <v>4731.8879999999999</v>
      </c>
      <c r="C84" s="1">
        <v>24473</v>
      </c>
      <c r="D84">
        <v>3.8</v>
      </c>
      <c r="E84" s="1">
        <f t="shared" si="3"/>
        <v>24838</v>
      </c>
      <c r="F84">
        <f t="shared" si="4"/>
        <v>3.8448152772550426</v>
      </c>
      <c r="G84" s="3">
        <f t="shared" si="5"/>
        <v>-9.9999999999999645E-2</v>
      </c>
    </row>
    <row r="85" spans="1:7" x14ac:dyDescent="0.35">
      <c r="A85" s="1">
        <v>24198</v>
      </c>
      <c r="B85">
        <v>4748.0460000000003</v>
      </c>
      <c r="C85" s="1">
        <v>24563</v>
      </c>
      <c r="D85">
        <v>3.8</v>
      </c>
      <c r="E85" s="1">
        <f t="shared" si="3"/>
        <v>24929</v>
      </c>
      <c r="F85">
        <f t="shared" si="4"/>
        <v>5.514676233925897</v>
      </c>
      <c r="G85" s="3">
        <f t="shared" si="5"/>
        <v>-0.19999999999999973</v>
      </c>
    </row>
    <row r="86" spans="1:7" x14ac:dyDescent="0.35">
      <c r="A86" s="1">
        <v>24289</v>
      </c>
      <c r="B86">
        <v>4788.2539999999999</v>
      </c>
      <c r="C86" s="1">
        <v>24654</v>
      </c>
      <c r="D86">
        <v>3.8</v>
      </c>
      <c r="E86" s="1">
        <f t="shared" si="3"/>
        <v>25020</v>
      </c>
      <c r="F86">
        <f t="shared" si="4"/>
        <v>5.3353544503060624</v>
      </c>
      <c r="G86" s="3">
        <f t="shared" si="5"/>
        <v>-0.29999999999999982</v>
      </c>
    </row>
    <row r="87" spans="1:7" x14ac:dyDescent="0.35">
      <c r="A87" s="1">
        <v>24381</v>
      </c>
      <c r="B87">
        <v>4827.5370000000003</v>
      </c>
      <c r="C87" s="1">
        <v>24746</v>
      </c>
      <c r="D87">
        <v>3.9</v>
      </c>
      <c r="E87" s="1">
        <f t="shared" si="3"/>
        <v>25112</v>
      </c>
      <c r="F87">
        <f t="shared" si="4"/>
        <v>4.9578561546840705</v>
      </c>
      <c r="G87" s="3">
        <f t="shared" si="5"/>
        <v>-0.5</v>
      </c>
    </row>
    <row r="88" spans="1:7" x14ac:dyDescent="0.35">
      <c r="A88" s="1">
        <v>24473</v>
      </c>
      <c r="B88">
        <v>4870.299</v>
      </c>
      <c r="C88" s="1">
        <v>24838</v>
      </c>
      <c r="D88">
        <v>3.7</v>
      </c>
      <c r="E88" s="1">
        <f t="shared" si="3"/>
        <v>25204</v>
      </c>
      <c r="F88">
        <f t="shared" si="4"/>
        <v>4.4694341314861052</v>
      </c>
      <c r="G88" s="3">
        <f t="shared" si="5"/>
        <v>-0.30000000000000027</v>
      </c>
    </row>
    <row r="89" spans="1:7" x14ac:dyDescent="0.35">
      <c r="A89" s="1">
        <v>24563</v>
      </c>
      <c r="B89">
        <v>4873.2870000000003</v>
      </c>
      <c r="C89" s="1">
        <v>24929</v>
      </c>
      <c r="D89">
        <v>3.6</v>
      </c>
      <c r="E89" s="1">
        <f t="shared" si="3"/>
        <v>25294</v>
      </c>
      <c r="F89">
        <f t="shared" si="4"/>
        <v>3.0647800198870589</v>
      </c>
      <c r="G89" s="3">
        <f t="shared" si="5"/>
        <v>-0.20000000000000018</v>
      </c>
    </row>
    <row r="90" spans="1:7" x14ac:dyDescent="0.35">
      <c r="A90" s="1">
        <v>24654</v>
      </c>
      <c r="B90">
        <v>4919.3919999999998</v>
      </c>
      <c r="C90" s="1">
        <v>25020</v>
      </c>
      <c r="D90">
        <v>3.5</v>
      </c>
      <c r="E90" s="1">
        <f t="shared" si="3"/>
        <v>25385</v>
      </c>
      <c r="F90">
        <f t="shared" si="4"/>
        <v>2.947610114439625</v>
      </c>
      <c r="G90" s="3">
        <f t="shared" si="5"/>
        <v>0.10000000000000009</v>
      </c>
    </row>
    <row r="91" spans="1:7" x14ac:dyDescent="0.35">
      <c r="A91" s="1">
        <v>24746</v>
      </c>
      <c r="B91">
        <v>4956.4769999999999</v>
      </c>
      <c r="C91" s="1">
        <v>25112</v>
      </c>
      <c r="D91">
        <v>3.4</v>
      </c>
      <c r="E91" s="1">
        <f t="shared" si="3"/>
        <v>25477</v>
      </c>
      <c r="F91">
        <f t="shared" si="4"/>
        <v>2.0442073487201062</v>
      </c>
      <c r="G91" s="3">
        <f t="shared" si="5"/>
        <v>0.20000000000000018</v>
      </c>
    </row>
    <row r="92" spans="1:7" x14ac:dyDescent="0.35">
      <c r="A92" s="1">
        <v>24838</v>
      </c>
      <c r="B92">
        <v>5057.5529999999999</v>
      </c>
      <c r="C92" s="1">
        <v>25204</v>
      </c>
      <c r="D92">
        <v>3.4</v>
      </c>
      <c r="E92" s="1">
        <f t="shared" si="3"/>
        <v>25569</v>
      </c>
      <c r="F92">
        <f t="shared" si="4"/>
        <v>0.32279146195290931</v>
      </c>
      <c r="G92" s="3">
        <f t="shared" si="5"/>
        <v>0.80000000000000027</v>
      </c>
    </row>
    <row r="93" spans="1:7" x14ac:dyDescent="0.35">
      <c r="A93" s="1">
        <v>24929</v>
      </c>
      <c r="B93">
        <v>5142.0330000000004</v>
      </c>
      <c r="C93" s="1">
        <v>25294</v>
      </c>
      <c r="D93">
        <v>3.4</v>
      </c>
      <c r="E93" s="1">
        <f t="shared" si="3"/>
        <v>25659</v>
      </c>
      <c r="F93">
        <f t="shared" si="4"/>
        <v>0.1611246078731865</v>
      </c>
      <c r="G93" s="3">
        <f t="shared" si="5"/>
        <v>1.4</v>
      </c>
    </row>
    <row r="94" spans="1:7" x14ac:dyDescent="0.35">
      <c r="A94" s="1">
        <v>25020</v>
      </c>
      <c r="B94">
        <v>5181.8590000000004</v>
      </c>
      <c r="C94" s="1">
        <v>25385</v>
      </c>
      <c r="D94">
        <v>3.6</v>
      </c>
      <c r="E94" s="1">
        <f t="shared" si="3"/>
        <v>25750</v>
      </c>
      <c r="F94">
        <f t="shared" si="4"/>
        <v>0.42134368087578533</v>
      </c>
      <c r="G94" s="3">
        <f t="shared" si="5"/>
        <v>1.6</v>
      </c>
    </row>
    <row r="95" spans="1:7" x14ac:dyDescent="0.35">
      <c r="A95" s="1">
        <v>25112</v>
      </c>
      <c r="B95">
        <v>5202.2120000000004</v>
      </c>
      <c r="C95" s="1">
        <v>25477</v>
      </c>
      <c r="D95">
        <v>3.6</v>
      </c>
      <c r="E95" s="1">
        <f t="shared" si="3"/>
        <v>25842</v>
      </c>
      <c r="F95">
        <f t="shared" si="4"/>
        <v>-0.16735247777361906</v>
      </c>
      <c r="G95" s="3">
        <f t="shared" si="5"/>
        <v>2.1999999999999997</v>
      </c>
    </row>
    <row r="96" spans="1:7" x14ac:dyDescent="0.35">
      <c r="A96" s="1">
        <v>25204</v>
      </c>
      <c r="B96">
        <v>5283.5969999999998</v>
      </c>
      <c r="C96" s="1">
        <v>25569</v>
      </c>
      <c r="D96">
        <v>4.2</v>
      </c>
      <c r="E96" s="1">
        <f t="shared" si="3"/>
        <v>25934</v>
      </c>
      <c r="F96">
        <f t="shared" si="4"/>
        <v>2.6971587646198891</v>
      </c>
      <c r="G96" s="3">
        <f t="shared" si="5"/>
        <v>1.7000000000000002</v>
      </c>
    </row>
    <row r="97" spans="1:7" x14ac:dyDescent="0.35">
      <c r="A97" s="1">
        <v>25294</v>
      </c>
      <c r="B97">
        <v>5299.625</v>
      </c>
      <c r="C97" s="1">
        <v>25659</v>
      </c>
      <c r="D97">
        <v>4.8</v>
      </c>
      <c r="E97" s="1">
        <f t="shared" si="3"/>
        <v>26024</v>
      </c>
      <c r="F97">
        <f t="shared" si="4"/>
        <v>3.1064413232145816</v>
      </c>
      <c r="G97" s="3">
        <f t="shared" si="5"/>
        <v>1.1000000000000005</v>
      </c>
    </row>
    <row r="98" spans="1:7" x14ac:dyDescent="0.35">
      <c r="A98" s="1">
        <v>25385</v>
      </c>
      <c r="B98">
        <v>5334.6</v>
      </c>
      <c r="C98" s="1">
        <v>25750</v>
      </c>
      <c r="D98">
        <v>5.2</v>
      </c>
      <c r="E98" s="1">
        <f t="shared" si="3"/>
        <v>26115</v>
      </c>
      <c r="F98">
        <f t="shared" si="4"/>
        <v>3.0052769448712491</v>
      </c>
      <c r="G98" s="3">
        <f t="shared" si="5"/>
        <v>0.79999999999999982</v>
      </c>
    </row>
    <row r="99" spans="1:7" x14ac:dyDescent="0.35">
      <c r="A99" s="1">
        <v>25477</v>
      </c>
      <c r="B99">
        <v>5308.5559999999996</v>
      </c>
      <c r="C99" s="1">
        <v>25842</v>
      </c>
      <c r="D99">
        <v>5.8</v>
      </c>
      <c r="E99" s="1">
        <f t="shared" si="3"/>
        <v>26207</v>
      </c>
      <c r="F99">
        <f t="shared" si="4"/>
        <v>4.3655531889520871</v>
      </c>
      <c r="G99" s="3">
        <f t="shared" si="5"/>
        <v>0.10000000000000053</v>
      </c>
    </row>
    <row r="100" spans="1:7" x14ac:dyDescent="0.35">
      <c r="A100" s="1">
        <v>25569</v>
      </c>
      <c r="B100">
        <v>5300.652</v>
      </c>
      <c r="C100" s="1">
        <v>25934</v>
      </c>
      <c r="D100">
        <v>5.9</v>
      </c>
      <c r="E100" s="1">
        <f t="shared" si="3"/>
        <v>26299</v>
      </c>
      <c r="F100">
        <f t="shared" si="4"/>
        <v>3.4725060662768703</v>
      </c>
      <c r="G100" s="3">
        <f t="shared" si="5"/>
        <v>-0.10000000000000053</v>
      </c>
    </row>
    <row r="101" spans="1:7" x14ac:dyDescent="0.35">
      <c r="A101" s="1">
        <v>25659</v>
      </c>
      <c r="B101">
        <v>5308.1639999999998</v>
      </c>
      <c r="C101" s="1">
        <v>26024</v>
      </c>
      <c r="D101">
        <v>5.9</v>
      </c>
      <c r="E101" s="1">
        <f t="shared" si="3"/>
        <v>26390</v>
      </c>
      <c r="F101">
        <f t="shared" si="4"/>
        <v>5.2513777030358977</v>
      </c>
      <c r="G101" s="3">
        <f t="shared" si="5"/>
        <v>-0.20000000000000018</v>
      </c>
    </row>
    <row r="102" spans="1:7" x14ac:dyDescent="0.35">
      <c r="A102" s="1">
        <v>25750</v>
      </c>
      <c r="B102">
        <v>5357.0770000000002</v>
      </c>
      <c r="C102" s="1">
        <v>26115</v>
      </c>
      <c r="D102">
        <v>6</v>
      </c>
      <c r="E102" s="1">
        <f t="shared" si="3"/>
        <v>26481</v>
      </c>
      <c r="F102">
        <f t="shared" si="4"/>
        <v>5.3783640372941921</v>
      </c>
      <c r="G102" s="3">
        <f t="shared" si="5"/>
        <v>-0.40000000000000036</v>
      </c>
    </row>
    <row r="103" spans="1:7" x14ac:dyDescent="0.35">
      <c r="A103" s="1">
        <v>25842</v>
      </c>
      <c r="B103">
        <v>5299.6719999999996</v>
      </c>
      <c r="C103" s="1">
        <v>26207</v>
      </c>
      <c r="D103">
        <v>5.9</v>
      </c>
      <c r="E103" s="1">
        <f t="shared" si="3"/>
        <v>26573</v>
      </c>
      <c r="F103">
        <f t="shared" si="4"/>
        <v>6.8918060860974961</v>
      </c>
      <c r="G103" s="3">
        <f t="shared" si="5"/>
        <v>-0.5</v>
      </c>
    </row>
    <row r="104" spans="1:7" x14ac:dyDescent="0.35">
      <c r="A104" s="1">
        <v>25934</v>
      </c>
      <c r="B104">
        <v>5443.6189999999997</v>
      </c>
      <c r="C104" s="1">
        <v>26299</v>
      </c>
      <c r="D104">
        <v>5.8</v>
      </c>
      <c r="E104" s="1">
        <f t="shared" si="3"/>
        <v>26665</v>
      </c>
      <c r="F104">
        <f t="shared" si="4"/>
        <v>7.5611847995499026</v>
      </c>
      <c r="G104" s="3">
        <f t="shared" si="5"/>
        <v>-0.89999999999999947</v>
      </c>
    </row>
    <row r="105" spans="1:7" x14ac:dyDescent="0.35">
      <c r="A105" s="1">
        <v>26024</v>
      </c>
      <c r="B105">
        <v>5473.0590000000002</v>
      </c>
      <c r="C105" s="1">
        <v>26390</v>
      </c>
      <c r="D105">
        <v>5.7</v>
      </c>
      <c r="E105" s="1">
        <f t="shared" si="3"/>
        <v>26755</v>
      </c>
      <c r="F105">
        <f t="shared" si="4"/>
        <v>6.3195537864097817</v>
      </c>
      <c r="G105" s="3">
        <f t="shared" si="5"/>
        <v>-0.79999999999999982</v>
      </c>
    </row>
    <row r="106" spans="1:7" x14ac:dyDescent="0.35">
      <c r="A106" s="1">
        <v>26115</v>
      </c>
      <c r="B106">
        <v>5518.0720000000001</v>
      </c>
      <c r="C106" s="1">
        <v>26481</v>
      </c>
      <c r="D106">
        <v>5.6</v>
      </c>
      <c r="E106" s="1">
        <f t="shared" si="3"/>
        <v>26846</v>
      </c>
      <c r="F106">
        <f t="shared" si="4"/>
        <v>4.7713493752379765</v>
      </c>
      <c r="G106" s="3">
        <f t="shared" si="5"/>
        <v>-0.79999999999999982</v>
      </c>
    </row>
    <row r="107" spans="1:7" x14ac:dyDescent="0.35">
      <c r="A107" s="1">
        <v>26207</v>
      </c>
      <c r="B107">
        <v>5531.0320000000002</v>
      </c>
      <c r="C107" s="1">
        <v>26573</v>
      </c>
      <c r="D107">
        <v>5.4</v>
      </c>
      <c r="E107" s="1">
        <f t="shared" si="3"/>
        <v>26938</v>
      </c>
      <c r="F107">
        <f t="shared" si="4"/>
        <v>4.0240552618136638</v>
      </c>
      <c r="G107" s="3">
        <f t="shared" si="5"/>
        <v>-0.60000000000000053</v>
      </c>
    </row>
    <row r="108" spans="1:7" x14ac:dyDescent="0.35">
      <c r="A108" s="1">
        <v>26299</v>
      </c>
      <c r="B108">
        <v>5632.6490000000003</v>
      </c>
      <c r="C108" s="1">
        <v>26665</v>
      </c>
      <c r="D108">
        <v>4.9000000000000004</v>
      </c>
      <c r="E108" s="1">
        <f t="shared" si="3"/>
        <v>27030</v>
      </c>
      <c r="F108">
        <f t="shared" si="4"/>
        <v>0.63899841281997993</v>
      </c>
      <c r="G108" s="3">
        <f t="shared" si="5"/>
        <v>0.19999999999999929</v>
      </c>
    </row>
    <row r="109" spans="1:7" x14ac:dyDescent="0.35">
      <c r="A109" s="1">
        <v>26390</v>
      </c>
      <c r="B109">
        <v>5760.47</v>
      </c>
      <c r="C109" s="1">
        <v>26755</v>
      </c>
      <c r="D109">
        <v>4.9000000000000004</v>
      </c>
      <c r="E109" s="1">
        <f t="shared" si="3"/>
        <v>27120</v>
      </c>
      <c r="F109">
        <f t="shared" si="4"/>
        <v>-0.20826169490241186</v>
      </c>
      <c r="G109" s="3">
        <f t="shared" si="5"/>
        <v>0.29999999999999982</v>
      </c>
    </row>
    <row r="110" spans="1:7" x14ac:dyDescent="0.35">
      <c r="A110" s="1">
        <v>26481</v>
      </c>
      <c r="B110">
        <v>5814.8540000000003</v>
      </c>
      <c r="C110" s="1">
        <v>26846</v>
      </c>
      <c r="D110">
        <v>4.8</v>
      </c>
      <c r="E110" s="1">
        <f t="shared" si="3"/>
        <v>27211</v>
      </c>
      <c r="F110">
        <f t="shared" si="4"/>
        <v>-0.62903983240487626</v>
      </c>
      <c r="G110" s="3">
        <f t="shared" si="5"/>
        <v>0.79999999999999982</v>
      </c>
    </row>
    <row r="111" spans="1:7" x14ac:dyDescent="0.35">
      <c r="A111" s="1">
        <v>26573</v>
      </c>
      <c r="B111">
        <v>5912.22</v>
      </c>
      <c r="C111" s="1">
        <v>26938</v>
      </c>
      <c r="D111">
        <v>4.8</v>
      </c>
      <c r="E111" s="1">
        <f t="shared" si="3"/>
        <v>27303</v>
      </c>
      <c r="F111">
        <f t="shared" si="4"/>
        <v>-1.9457634317057715</v>
      </c>
      <c r="G111" s="3">
        <f t="shared" si="5"/>
        <v>1.7999999999999998</v>
      </c>
    </row>
    <row r="112" spans="1:7" x14ac:dyDescent="0.35">
      <c r="A112" s="1">
        <v>26665</v>
      </c>
      <c r="B112">
        <v>6058.5439999999999</v>
      </c>
      <c r="C112" s="1">
        <v>27030</v>
      </c>
      <c r="D112">
        <v>5.0999999999999996</v>
      </c>
      <c r="E112" s="1">
        <f t="shared" si="3"/>
        <v>27395</v>
      </c>
      <c r="F112">
        <f t="shared" si="4"/>
        <v>-2.2997714710448536</v>
      </c>
      <c r="G112" s="3">
        <f t="shared" si="5"/>
        <v>3.2000000000000011</v>
      </c>
    </row>
    <row r="113" spans="1:7" x14ac:dyDescent="0.35">
      <c r="A113" s="1">
        <v>26755</v>
      </c>
      <c r="B113">
        <v>6124.5060000000003</v>
      </c>
      <c r="C113" s="1">
        <v>27120</v>
      </c>
      <c r="D113">
        <v>5.2</v>
      </c>
      <c r="E113" s="1">
        <f t="shared" si="3"/>
        <v>27485</v>
      </c>
      <c r="F113">
        <f t="shared" si="4"/>
        <v>-1.8348424207727088</v>
      </c>
      <c r="G113" s="3">
        <f t="shared" si="5"/>
        <v>3.7</v>
      </c>
    </row>
    <row r="114" spans="1:7" x14ac:dyDescent="0.35">
      <c r="A114" s="1">
        <v>26846</v>
      </c>
      <c r="B114">
        <v>6092.3010000000004</v>
      </c>
      <c r="C114" s="1">
        <v>27211</v>
      </c>
      <c r="D114">
        <v>5.6</v>
      </c>
      <c r="E114" s="1">
        <f t="shared" si="3"/>
        <v>27576</v>
      </c>
      <c r="F114">
        <f t="shared" si="4"/>
        <v>0.79861538974868029</v>
      </c>
      <c r="G114" s="3">
        <f t="shared" si="5"/>
        <v>2.9000000000000004</v>
      </c>
    </row>
    <row r="115" spans="1:7" x14ac:dyDescent="0.35">
      <c r="A115" s="1">
        <v>26938</v>
      </c>
      <c r="B115">
        <v>6150.1310000000003</v>
      </c>
      <c r="C115" s="1">
        <v>27303</v>
      </c>
      <c r="D115">
        <v>6.6</v>
      </c>
      <c r="E115" s="1">
        <f t="shared" si="3"/>
        <v>27668</v>
      </c>
      <c r="F115">
        <f t="shared" si="4"/>
        <v>2.5547951202428143</v>
      </c>
      <c r="G115" s="3">
        <f t="shared" si="5"/>
        <v>1.7000000000000011</v>
      </c>
    </row>
    <row r="116" spans="1:7" x14ac:dyDescent="0.35">
      <c r="A116" s="1">
        <v>27030</v>
      </c>
      <c r="B116">
        <v>6097.2579999999998</v>
      </c>
      <c r="C116" s="1">
        <v>27395</v>
      </c>
      <c r="D116">
        <v>8.3000000000000007</v>
      </c>
      <c r="E116" s="1">
        <f t="shared" si="3"/>
        <v>27760</v>
      </c>
      <c r="F116">
        <f t="shared" si="4"/>
        <v>6.1543032733566427</v>
      </c>
      <c r="G116" s="3">
        <f t="shared" si="5"/>
        <v>-0.60000000000000053</v>
      </c>
    </row>
    <row r="117" spans="1:7" x14ac:dyDescent="0.35">
      <c r="A117" s="1">
        <v>27120</v>
      </c>
      <c r="B117">
        <v>6111.7510000000002</v>
      </c>
      <c r="C117" s="1">
        <v>27485</v>
      </c>
      <c r="D117">
        <v>8.9</v>
      </c>
      <c r="E117" s="1">
        <f t="shared" si="3"/>
        <v>27851</v>
      </c>
      <c r="F117">
        <f t="shared" si="4"/>
        <v>6.1739846423350953</v>
      </c>
      <c r="G117" s="3">
        <f t="shared" si="5"/>
        <v>-1.3000000000000007</v>
      </c>
    </row>
    <row r="118" spans="1:7" x14ac:dyDescent="0.35">
      <c r="A118" s="1">
        <v>27211</v>
      </c>
      <c r="B118">
        <v>6053.9780000000001</v>
      </c>
      <c r="C118" s="1">
        <v>27576</v>
      </c>
      <c r="D118">
        <v>8.5</v>
      </c>
      <c r="E118" s="1">
        <f t="shared" si="3"/>
        <v>27942</v>
      </c>
      <c r="F118">
        <f t="shared" si="4"/>
        <v>4.9582569007293298</v>
      </c>
      <c r="G118" s="3">
        <f t="shared" si="5"/>
        <v>-0.79999999999999982</v>
      </c>
    </row>
    <row r="119" spans="1:7" x14ac:dyDescent="0.35">
      <c r="A119" s="1">
        <v>27303</v>
      </c>
      <c r="B119">
        <v>6030.4639999999999</v>
      </c>
      <c r="C119" s="1">
        <v>27668</v>
      </c>
      <c r="D119">
        <v>8.3000000000000007</v>
      </c>
      <c r="E119" s="1">
        <f t="shared" si="3"/>
        <v>28034</v>
      </c>
      <c r="F119">
        <f t="shared" si="4"/>
        <v>4.3115159923227786</v>
      </c>
      <c r="G119" s="3">
        <f t="shared" si="5"/>
        <v>-0.50000000000000089</v>
      </c>
    </row>
    <row r="120" spans="1:7" x14ac:dyDescent="0.35">
      <c r="A120" s="1">
        <v>27395</v>
      </c>
      <c r="B120">
        <v>5957.0349999999999</v>
      </c>
      <c r="C120" s="1">
        <v>27760</v>
      </c>
      <c r="D120">
        <v>7.7</v>
      </c>
      <c r="E120" s="1">
        <f t="shared" si="3"/>
        <v>28126</v>
      </c>
      <c r="F120">
        <f t="shared" si="4"/>
        <v>3.2268394403294653</v>
      </c>
      <c r="G120" s="3">
        <f t="shared" si="5"/>
        <v>-0.20000000000000018</v>
      </c>
    </row>
    <row r="121" spans="1:7" x14ac:dyDescent="0.35">
      <c r="A121" s="1">
        <v>27485</v>
      </c>
      <c r="B121">
        <v>5999.61</v>
      </c>
      <c r="C121" s="1">
        <v>27851</v>
      </c>
      <c r="D121">
        <v>7.6</v>
      </c>
      <c r="E121" s="1">
        <f t="shared" si="3"/>
        <v>28216</v>
      </c>
      <c r="F121">
        <f t="shared" si="4"/>
        <v>4.4653042962939926</v>
      </c>
      <c r="G121" s="3">
        <f t="shared" si="5"/>
        <v>-0.5</v>
      </c>
    </row>
    <row r="122" spans="1:7" x14ac:dyDescent="0.35">
      <c r="A122" s="1">
        <v>27576</v>
      </c>
      <c r="B122">
        <v>6102.326</v>
      </c>
      <c r="C122" s="1">
        <v>27942</v>
      </c>
      <c r="D122">
        <v>7.7</v>
      </c>
      <c r="E122" s="1">
        <f t="shared" si="3"/>
        <v>28307</v>
      </c>
      <c r="F122">
        <f t="shared" si="4"/>
        <v>5.7699931068347032</v>
      </c>
      <c r="G122" s="3">
        <f t="shared" si="5"/>
        <v>-0.79999999999999982</v>
      </c>
    </row>
    <row r="123" spans="1:7" x14ac:dyDescent="0.35">
      <c r="A123" s="1">
        <v>27668</v>
      </c>
      <c r="B123">
        <v>6184.53</v>
      </c>
      <c r="C123" s="1">
        <v>28034</v>
      </c>
      <c r="D123">
        <v>7.8</v>
      </c>
      <c r="E123" s="1">
        <f t="shared" si="3"/>
        <v>28399</v>
      </c>
      <c r="F123">
        <f t="shared" si="4"/>
        <v>5.0132712216701014</v>
      </c>
      <c r="G123" s="3">
        <f t="shared" si="5"/>
        <v>-1.0999999999999996</v>
      </c>
    </row>
    <row r="124" spans="1:7" x14ac:dyDescent="0.35">
      <c r="A124" s="1">
        <v>27760</v>
      </c>
      <c r="B124">
        <v>6323.6490000000003</v>
      </c>
      <c r="C124" s="1">
        <v>28126</v>
      </c>
      <c r="D124">
        <v>7.5</v>
      </c>
      <c r="E124" s="1">
        <f t="shared" si="3"/>
        <v>28491</v>
      </c>
      <c r="F124">
        <f t="shared" si="4"/>
        <v>4.1141118093148465</v>
      </c>
      <c r="G124" s="3">
        <f t="shared" si="5"/>
        <v>-1.2000000000000002</v>
      </c>
    </row>
    <row r="125" spans="1:7" x14ac:dyDescent="0.35">
      <c r="A125" s="1">
        <v>27851</v>
      </c>
      <c r="B125">
        <v>6370.0249999999996</v>
      </c>
      <c r="C125" s="1">
        <v>28216</v>
      </c>
      <c r="D125">
        <v>7.1</v>
      </c>
      <c r="E125" s="1">
        <f t="shared" si="3"/>
        <v>28581</v>
      </c>
      <c r="F125">
        <f t="shared" si="4"/>
        <v>6.0779332255961549</v>
      </c>
      <c r="G125" s="3">
        <f t="shared" si="5"/>
        <v>-1.0999999999999996</v>
      </c>
    </row>
    <row r="126" spans="1:7" x14ac:dyDescent="0.35">
      <c r="A126" s="1">
        <v>27942</v>
      </c>
      <c r="B126">
        <v>6404.8950000000004</v>
      </c>
      <c r="C126" s="1">
        <v>28307</v>
      </c>
      <c r="D126">
        <v>6.9</v>
      </c>
      <c r="E126" s="1">
        <f t="shared" si="3"/>
        <v>28672</v>
      </c>
      <c r="F126">
        <f t="shared" si="4"/>
        <v>5.2470330832419476</v>
      </c>
      <c r="G126" s="3">
        <f t="shared" si="5"/>
        <v>-0.90000000000000036</v>
      </c>
    </row>
    <row r="127" spans="1:7" x14ac:dyDescent="0.35">
      <c r="A127" s="1">
        <v>28034</v>
      </c>
      <c r="B127">
        <v>6451.1769999999997</v>
      </c>
      <c r="C127" s="1">
        <v>28399</v>
      </c>
      <c r="D127">
        <v>6.7</v>
      </c>
      <c r="E127" s="1">
        <f t="shared" si="3"/>
        <v>28764</v>
      </c>
      <c r="F127">
        <f t="shared" si="4"/>
        <v>6.6595597196111633</v>
      </c>
      <c r="G127" s="3">
        <f t="shared" si="5"/>
        <v>-0.79999999999999982</v>
      </c>
    </row>
    <row r="128" spans="1:7" x14ac:dyDescent="0.35">
      <c r="A128" s="1">
        <v>28126</v>
      </c>
      <c r="B128">
        <v>6527.7030000000004</v>
      </c>
      <c r="C128" s="1">
        <v>28491</v>
      </c>
      <c r="D128">
        <v>6.3</v>
      </c>
      <c r="E128" s="1">
        <f t="shared" si="3"/>
        <v>28856</v>
      </c>
      <c r="F128">
        <f t="shared" si="4"/>
        <v>6.5104483936753388</v>
      </c>
      <c r="G128" s="3">
        <f t="shared" si="5"/>
        <v>-0.39999999999999947</v>
      </c>
    </row>
    <row r="129" spans="1:7" x14ac:dyDescent="0.35">
      <c r="A129" s="1">
        <v>28216</v>
      </c>
      <c r="B129">
        <v>6654.4660000000003</v>
      </c>
      <c r="C129" s="1">
        <v>28581</v>
      </c>
      <c r="D129">
        <v>6</v>
      </c>
      <c r="E129" s="1">
        <f t="shared" si="3"/>
        <v>28946</v>
      </c>
      <c r="F129">
        <f t="shared" si="4"/>
        <v>2.6566953584967523</v>
      </c>
      <c r="G129" s="3">
        <f t="shared" si="5"/>
        <v>-0.29999999999999982</v>
      </c>
    </row>
    <row r="130" spans="1:7" x14ac:dyDescent="0.35">
      <c r="A130" s="1">
        <v>28307</v>
      </c>
      <c r="B130">
        <v>6774.4570000000003</v>
      </c>
      <c r="C130" s="1">
        <v>28672</v>
      </c>
      <c r="D130">
        <v>6</v>
      </c>
      <c r="E130" s="1">
        <f t="shared" si="3"/>
        <v>29037</v>
      </c>
      <c r="F130">
        <f t="shared" si="4"/>
        <v>2.3894534507073351</v>
      </c>
      <c r="G130" s="3">
        <f t="shared" si="5"/>
        <v>-9.9999999999999645E-2</v>
      </c>
    </row>
    <row r="131" spans="1:7" x14ac:dyDescent="0.35">
      <c r="A131" s="1">
        <v>28399</v>
      </c>
      <c r="B131">
        <v>6774.5919999999996</v>
      </c>
      <c r="C131" s="1">
        <v>28764</v>
      </c>
      <c r="D131">
        <v>5.9</v>
      </c>
      <c r="E131" s="1">
        <f t="shared" si="3"/>
        <v>29129</v>
      </c>
      <c r="F131">
        <f t="shared" si="4"/>
        <v>1.284088156938723</v>
      </c>
      <c r="G131" s="3">
        <f t="shared" si="5"/>
        <v>9.9999999999999645E-2</v>
      </c>
    </row>
    <row r="132" spans="1:7" x14ac:dyDescent="0.35">
      <c r="A132" s="1">
        <v>28491</v>
      </c>
      <c r="B132">
        <v>6796.26</v>
      </c>
      <c r="C132" s="1">
        <v>28856</v>
      </c>
      <c r="D132">
        <v>5.9</v>
      </c>
      <c r="E132" s="1">
        <f t="shared" si="3"/>
        <v>29221</v>
      </c>
      <c r="F132">
        <f t="shared" si="4"/>
        <v>1.420553641544986</v>
      </c>
      <c r="G132" s="3">
        <f t="shared" si="5"/>
        <v>0.39999999999999947</v>
      </c>
    </row>
    <row r="133" spans="1:7" x14ac:dyDescent="0.35">
      <c r="A133" s="1">
        <v>28581</v>
      </c>
      <c r="B133">
        <v>7058.92</v>
      </c>
      <c r="C133" s="1">
        <v>28946</v>
      </c>
      <c r="D133">
        <v>5.7</v>
      </c>
      <c r="E133" s="1">
        <f t="shared" si="3"/>
        <v>29312</v>
      </c>
      <c r="F133">
        <f t="shared" si="4"/>
        <v>-0.77506874396774394</v>
      </c>
      <c r="G133" s="3">
        <f t="shared" si="5"/>
        <v>1.5999999999999996</v>
      </c>
    </row>
    <row r="134" spans="1:7" x14ac:dyDescent="0.35">
      <c r="A134" s="1">
        <v>28672</v>
      </c>
      <c r="B134">
        <v>7129.915</v>
      </c>
      <c r="C134" s="1">
        <v>29037</v>
      </c>
      <c r="D134">
        <v>5.9</v>
      </c>
      <c r="E134" s="1">
        <f t="shared" si="3"/>
        <v>29403</v>
      </c>
      <c r="F134">
        <f t="shared" si="4"/>
        <v>-1.623745716089553</v>
      </c>
      <c r="G134" s="3">
        <f t="shared" si="5"/>
        <v>1.7999999999999998</v>
      </c>
    </row>
    <row r="135" spans="1:7" x14ac:dyDescent="0.35">
      <c r="A135" s="1">
        <v>28764</v>
      </c>
      <c r="B135">
        <v>7225.75</v>
      </c>
      <c r="C135" s="1">
        <v>29129</v>
      </c>
      <c r="D135">
        <v>6</v>
      </c>
      <c r="E135" s="1">
        <f t="shared" si="3"/>
        <v>29495</v>
      </c>
      <c r="F135">
        <f t="shared" si="4"/>
        <v>-3.9051531488198954E-2</v>
      </c>
      <c r="G135" s="3">
        <f t="shared" si="5"/>
        <v>1.4000000000000004</v>
      </c>
    </row>
    <row r="136" spans="1:7" x14ac:dyDescent="0.35">
      <c r="A136" s="1">
        <v>28856</v>
      </c>
      <c r="B136">
        <v>7238.7269999999999</v>
      </c>
      <c r="C136" s="1">
        <v>29221</v>
      </c>
      <c r="D136">
        <v>6.3</v>
      </c>
      <c r="E136" s="1">
        <f t="shared" si="3"/>
        <v>29587</v>
      </c>
      <c r="F136">
        <f t="shared" si="4"/>
        <v>1.6000011986558205</v>
      </c>
      <c r="G136" s="3">
        <f t="shared" si="5"/>
        <v>1.1000000000000005</v>
      </c>
    </row>
    <row r="137" spans="1:7" x14ac:dyDescent="0.35">
      <c r="A137" s="1">
        <v>28946</v>
      </c>
      <c r="B137">
        <v>7246.4539999999997</v>
      </c>
      <c r="C137" s="1">
        <v>29312</v>
      </c>
      <c r="D137">
        <v>7.3</v>
      </c>
      <c r="E137" s="1">
        <f t="shared" ref="E137:E200" si="6">C141</f>
        <v>29677</v>
      </c>
      <c r="F137">
        <f t="shared" ref="F137:F200" si="7">(B145/B141-1)*100</f>
        <v>2.9686706612209957</v>
      </c>
      <c r="G137" s="3">
        <f t="shared" ref="G137:G200" si="8">D141-D137</f>
        <v>0.10000000000000053</v>
      </c>
    </row>
    <row r="138" spans="1:7" x14ac:dyDescent="0.35">
      <c r="A138" s="1">
        <v>29037</v>
      </c>
      <c r="B138">
        <v>7300.2809999999999</v>
      </c>
      <c r="C138" s="1">
        <v>29403</v>
      </c>
      <c r="D138">
        <v>7.7</v>
      </c>
      <c r="E138" s="1">
        <f t="shared" si="6"/>
        <v>29768</v>
      </c>
      <c r="F138">
        <f t="shared" si="7"/>
        <v>4.325718700878034</v>
      </c>
      <c r="G138" s="3">
        <f t="shared" si="8"/>
        <v>-0.29999999999999982</v>
      </c>
    </row>
    <row r="139" spans="1:7" x14ac:dyDescent="0.35">
      <c r="A139" s="1">
        <v>29129</v>
      </c>
      <c r="B139">
        <v>7318.5349999999999</v>
      </c>
      <c r="C139" s="1">
        <v>29495</v>
      </c>
      <c r="D139">
        <v>7.4</v>
      </c>
      <c r="E139" s="1">
        <f t="shared" si="6"/>
        <v>29860</v>
      </c>
      <c r="F139">
        <f t="shared" si="7"/>
        <v>1.2998250196119887</v>
      </c>
      <c r="G139" s="3">
        <f t="shared" si="8"/>
        <v>0.79999999999999893</v>
      </c>
    </row>
    <row r="140" spans="1:7" x14ac:dyDescent="0.35">
      <c r="A140" s="1">
        <v>29221</v>
      </c>
      <c r="B140">
        <v>7341.5569999999998</v>
      </c>
      <c r="C140" s="1">
        <v>29587</v>
      </c>
      <c r="D140">
        <v>7.4</v>
      </c>
      <c r="E140" s="1">
        <f t="shared" si="6"/>
        <v>29952</v>
      </c>
      <c r="F140">
        <f t="shared" si="7"/>
        <v>-2.190515056799669</v>
      </c>
      <c r="G140" s="3">
        <f t="shared" si="8"/>
        <v>1.4000000000000004</v>
      </c>
    </row>
    <row r="141" spans="1:7" x14ac:dyDescent="0.35">
      <c r="A141" s="1">
        <v>29312</v>
      </c>
      <c r="B141">
        <v>7190.2889999999998</v>
      </c>
      <c r="C141" s="1">
        <v>29677</v>
      </c>
      <c r="D141">
        <v>7.4</v>
      </c>
      <c r="E141" s="1">
        <f t="shared" si="6"/>
        <v>30042</v>
      </c>
      <c r="F141">
        <f t="shared" si="7"/>
        <v>-1.0107452377141501</v>
      </c>
      <c r="G141" s="3">
        <f t="shared" si="8"/>
        <v>2</v>
      </c>
    </row>
    <row r="142" spans="1:7" x14ac:dyDescent="0.35">
      <c r="A142" s="1">
        <v>29403</v>
      </c>
      <c r="B142">
        <v>7181.7430000000004</v>
      </c>
      <c r="C142" s="1">
        <v>29768</v>
      </c>
      <c r="D142">
        <v>7.4</v>
      </c>
      <c r="E142" s="1">
        <f t="shared" si="6"/>
        <v>30133</v>
      </c>
      <c r="F142">
        <f t="shared" si="7"/>
        <v>-2.5560417516138023</v>
      </c>
      <c r="G142" s="3">
        <f t="shared" si="8"/>
        <v>2.5</v>
      </c>
    </row>
    <row r="143" spans="1:7" x14ac:dyDescent="0.35">
      <c r="A143" s="1">
        <v>29495</v>
      </c>
      <c r="B143">
        <v>7315.6769999999997</v>
      </c>
      <c r="C143" s="1">
        <v>29860</v>
      </c>
      <c r="D143">
        <v>8.1999999999999993</v>
      </c>
      <c r="E143" s="1">
        <f t="shared" si="6"/>
        <v>30225</v>
      </c>
      <c r="F143">
        <f t="shared" si="7"/>
        <v>-1.4431837563933958</v>
      </c>
      <c r="G143" s="3">
        <f t="shared" si="8"/>
        <v>2.5</v>
      </c>
    </row>
    <row r="144" spans="1:7" x14ac:dyDescent="0.35">
      <c r="A144" s="1">
        <v>29587</v>
      </c>
      <c r="B144">
        <v>7459.0219999999999</v>
      </c>
      <c r="C144" s="1">
        <v>29952</v>
      </c>
      <c r="D144">
        <v>8.8000000000000007</v>
      </c>
      <c r="E144" s="1">
        <f t="shared" si="6"/>
        <v>30317</v>
      </c>
      <c r="F144">
        <f t="shared" si="7"/>
        <v>1.4314731652409485</v>
      </c>
      <c r="G144" s="3">
        <f t="shared" si="8"/>
        <v>1.5999999999999996</v>
      </c>
    </row>
    <row r="145" spans="1:7" x14ac:dyDescent="0.35">
      <c r="A145" s="1">
        <v>29677</v>
      </c>
      <c r="B145">
        <v>7403.7449999999999</v>
      </c>
      <c r="C145" s="1">
        <v>30042</v>
      </c>
      <c r="D145">
        <v>9.4</v>
      </c>
      <c r="E145" s="1">
        <f t="shared" si="6"/>
        <v>30407</v>
      </c>
      <c r="F145">
        <f t="shared" si="7"/>
        <v>3.2684796870258381</v>
      </c>
      <c r="G145" s="3">
        <f t="shared" si="8"/>
        <v>0.69999999999999929</v>
      </c>
    </row>
    <row r="146" spans="1:7" x14ac:dyDescent="0.35">
      <c r="A146" s="1">
        <v>29768</v>
      </c>
      <c r="B146">
        <v>7492.4049999999997</v>
      </c>
      <c r="C146" s="1">
        <v>30133</v>
      </c>
      <c r="D146">
        <v>9.9</v>
      </c>
      <c r="E146" s="1">
        <f t="shared" si="6"/>
        <v>30498</v>
      </c>
      <c r="F146">
        <f t="shared" si="7"/>
        <v>5.7369670791092009</v>
      </c>
      <c r="G146" s="3">
        <f t="shared" si="8"/>
        <v>-0.5</v>
      </c>
    </row>
    <row r="147" spans="1:7" x14ac:dyDescent="0.35">
      <c r="A147" s="1">
        <v>29860</v>
      </c>
      <c r="B147">
        <v>7410.768</v>
      </c>
      <c r="C147" s="1">
        <v>30225</v>
      </c>
      <c r="D147">
        <v>10.7</v>
      </c>
      <c r="E147" s="1">
        <f t="shared" si="6"/>
        <v>30590</v>
      </c>
      <c r="F147">
        <f t="shared" si="7"/>
        <v>7.8996639702226812</v>
      </c>
      <c r="G147" s="3">
        <f t="shared" si="8"/>
        <v>-2.1999999999999993</v>
      </c>
    </row>
    <row r="148" spans="1:7" x14ac:dyDescent="0.35">
      <c r="A148" s="1">
        <v>29952</v>
      </c>
      <c r="B148">
        <v>7295.6310000000003</v>
      </c>
      <c r="C148" s="1">
        <v>30317</v>
      </c>
      <c r="D148">
        <v>10.4</v>
      </c>
      <c r="E148" s="1">
        <f t="shared" si="6"/>
        <v>30682</v>
      </c>
      <c r="F148">
        <f t="shared" si="7"/>
        <v>8.5780451147327685</v>
      </c>
      <c r="G148" s="3">
        <f t="shared" si="8"/>
        <v>-2.5</v>
      </c>
    </row>
    <row r="149" spans="1:7" x14ac:dyDescent="0.35">
      <c r="A149" s="1">
        <v>30042</v>
      </c>
      <c r="B149">
        <v>7328.9120000000003</v>
      </c>
      <c r="C149" s="1">
        <v>30407</v>
      </c>
      <c r="D149">
        <v>10.1</v>
      </c>
      <c r="E149" s="1">
        <f t="shared" si="6"/>
        <v>30773</v>
      </c>
      <c r="F149">
        <f t="shared" si="7"/>
        <v>7.9965319214381436</v>
      </c>
      <c r="G149" s="3">
        <f t="shared" si="8"/>
        <v>-2.6999999999999993</v>
      </c>
    </row>
    <row r="150" spans="1:7" x14ac:dyDescent="0.35">
      <c r="A150" s="1">
        <v>30133</v>
      </c>
      <c r="B150">
        <v>7300.8959999999997</v>
      </c>
      <c r="C150" s="1">
        <v>30498</v>
      </c>
      <c r="D150">
        <v>9.4</v>
      </c>
      <c r="E150" s="1">
        <f t="shared" si="6"/>
        <v>30864</v>
      </c>
      <c r="F150">
        <f t="shared" si="7"/>
        <v>6.9007322261639192</v>
      </c>
      <c r="G150" s="3">
        <f t="shared" si="8"/>
        <v>-2</v>
      </c>
    </row>
    <row r="151" spans="1:7" x14ac:dyDescent="0.35">
      <c r="A151" s="1">
        <v>30225</v>
      </c>
      <c r="B151">
        <v>7303.817</v>
      </c>
      <c r="C151" s="1">
        <v>30590</v>
      </c>
      <c r="D151">
        <v>8.5</v>
      </c>
      <c r="E151" s="1">
        <f t="shared" si="6"/>
        <v>30956</v>
      </c>
      <c r="F151">
        <f t="shared" si="7"/>
        <v>5.5756437739649112</v>
      </c>
      <c r="G151" s="3">
        <f t="shared" si="8"/>
        <v>-1.2000000000000002</v>
      </c>
    </row>
    <row r="152" spans="1:7" x14ac:dyDescent="0.35">
      <c r="A152" s="1">
        <v>30317</v>
      </c>
      <c r="B152">
        <v>7400.0659999999998</v>
      </c>
      <c r="C152" s="1">
        <v>30682</v>
      </c>
      <c r="D152">
        <v>7.9</v>
      </c>
      <c r="E152" s="1">
        <f t="shared" si="6"/>
        <v>31048</v>
      </c>
      <c r="F152">
        <f t="shared" si="7"/>
        <v>4.5548222635726665</v>
      </c>
      <c r="G152" s="3">
        <f t="shared" si="8"/>
        <v>-0.70000000000000018</v>
      </c>
    </row>
    <row r="153" spans="1:7" x14ac:dyDescent="0.35">
      <c r="A153" s="1">
        <v>30407</v>
      </c>
      <c r="B153">
        <v>7568.4560000000001</v>
      </c>
      <c r="C153" s="1">
        <v>30773</v>
      </c>
      <c r="D153">
        <v>7.4</v>
      </c>
      <c r="E153" s="1">
        <f t="shared" si="6"/>
        <v>31138</v>
      </c>
      <c r="F153">
        <f t="shared" si="7"/>
        <v>3.6839877313373348</v>
      </c>
      <c r="G153" s="3">
        <f t="shared" si="8"/>
        <v>-0.10000000000000053</v>
      </c>
    </row>
    <row r="154" spans="1:7" x14ac:dyDescent="0.35">
      <c r="A154" s="1">
        <v>30498</v>
      </c>
      <c r="B154">
        <v>7719.7460000000001</v>
      </c>
      <c r="C154" s="1">
        <v>30864</v>
      </c>
      <c r="D154">
        <v>7.4</v>
      </c>
      <c r="E154" s="1">
        <f t="shared" si="6"/>
        <v>31229</v>
      </c>
      <c r="F154">
        <f t="shared" si="7"/>
        <v>4.2624234092480062</v>
      </c>
      <c r="G154" s="3">
        <f t="shared" si="8"/>
        <v>-0.20000000000000018</v>
      </c>
    </row>
    <row r="155" spans="1:7" x14ac:dyDescent="0.35">
      <c r="A155" s="1">
        <v>30590</v>
      </c>
      <c r="B155">
        <v>7880.7939999999999</v>
      </c>
      <c r="C155" s="1">
        <v>30956</v>
      </c>
      <c r="D155">
        <v>7.3</v>
      </c>
      <c r="E155" s="1">
        <f t="shared" si="6"/>
        <v>31321</v>
      </c>
      <c r="F155">
        <f t="shared" si="7"/>
        <v>4.182460058948112</v>
      </c>
      <c r="G155" s="3">
        <f t="shared" si="8"/>
        <v>-0.29999999999999982</v>
      </c>
    </row>
    <row r="156" spans="1:7" x14ac:dyDescent="0.35">
      <c r="A156" s="1">
        <v>30682</v>
      </c>
      <c r="B156">
        <v>8034.8469999999998</v>
      </c>
      <c r="C156" s="1">
        <v>31048</v>
      </c>
      <c r="D156">
        <v>7.2</v>
      </c>
      <c r="E156" s="1">
        <f t="shared" si="6"/>
        <v>31413</v>
      </c>
      <c r="F156">
        <f t="shared" si="7"/>
        <v>4.1461071657290738</v>
      </c>
      <c r="G156" s="3">
        <f t="shared" si="8"/>
        <v>-0.20000000000000018</v>
      </c>
    </row>
    <row r="157" spans="1:7" x14ac:dyDescent="0.35">
      <c r="A157" s="1">
        <v>30773</v>
      </c>
      <c r="B157">
        <v>8173.67</v>
      </c>
      <c r="C157" s="1">
        <v>31138</v>
      </c>
      <c r="D157">
        <v>7.3</v>
      </c>
      <c r="E157" s="1">
        <f t="shared" si="6"/>
        <v>31503</v>
      </c>
      <c r="F157">
        <f t="shared" si="7"/>
        <v>3.7020045459549511</v>
      </c>
      <c r="G157" s="3">
        <f t="shared" si="8"/>
        <v>-9.9999999999999645E-2</v>
      </c>
    </row>
    <row r="158" spans="1:7" x14ac:dyDescent="0.35">
      <c r="A158" s="1">
        <v>30864</v>
      </c>
      <c r="B158">
        <v>8252.4650000000001</v>
      </c>
      <c r="C158" s="1">
        <v>31229</v>
      </c>
      <c r="D158">
        <v>7.2</v>
      </c>
      <c r="E158" s="1">
        <f t="shared" si="6"/>
        <v>31594</v>
      </c>
      <c r="F158">
        <f t="shared" si="7"/>
        <v>3.1191787285773875</v>
      </c>
      <c r="G158" s="3">
        <f t="shared" si="8"/>
        <v>-0.20000000000000018</v>
      </c>
    </row>
    <row r="159" spans="1:7" x14ac:dyDescent="0.35">
      <c r="A159" s="1">
        <v>30956</v>
      </c>
      <c r="B159">
        <v>8320.1990000000005</v>
      </c>
      <c r="C159" s="1">
        <v>31321</v>
      </c>
      <c r="D159">
        <v>7</v>
      </c>
      <c r="E159" s="1">
        <f t="shared" si="6"/>
        <v>31686</v>
      </c>
      <c r="F159">
        <f t="shared" si="7"/>
        <v>2.9072396676214085</v>
      </c>
      <c r="G159" s="3">
        <f t="shared" si="8"/>
        <v>-0.20000000000000018</v>
      </c>
    </row>
    <row r="160" spans="1:7" x14ac:dyDescent="0.35">
      <c r="A160" s="1">
        <v>31048</v>
      </c>
      <c r="B160">
        <v>8400.82</v>
      </c>
      <c r="C160" s="1">
        <v>31413</v>
      </c>
      <c r="D160">
        <v>7</v>
      </c>
      <c r="E160" s="1">
        <f t="shared" si="6"/>
        <v>31778</v>
      </c>
      <c r="F160">
        <f t="shared" si="7"/>
        <v>2.7115848244058993</v>
      </c>
      <c r="G160" s="3">
        <f t="shared" si="8"/>
        <v>-0.40000000000000036</v>
      </c>
    </row>
    <row r="161" spans="1:7" x14ac:dyDescent="0.35">
      <c r="A161" s="1">
        <v>31138</v>
      </c>
      <c r="B161">
        <v>8474.7870000000003</v>
      </c>
      <c r="C161" s="1">
        <v>31503</v>
      </c>
      <c r="D161">
        <v>7.2</v>
      </c>
      <c r="E161" s="1">
        <f t="shared" si="6"/>
        <v>31868</v>
      </c>
      <c r="F161">
        <f t="shared" si="7"/>
        <v>3.3536006728774881</v>
      </c>
      <c r="G161" s="3">
        <f t="shared" si="8"/>
        <v>-0.90000000000000036</v>
      </c>
    </row>
    <row r="162" spans="1:7" x14ac:dyDescent="0.35">
      <c r="A162" s="1">
        <v>31229</v>
      </c>
      <c r="B162">
        <v>8604.2199999999993</v>
      </c>
      <c r="C162" s="1">
        <v>31594</v>
      </c>
      <c r="D162">
        <v>7</v>
      </c>
      <c r="E162" s="1">
        <f t="shared" si="6"/>
        <v>31959</v>
      </c>
      <c r="F162">
        <f t="shared" si="7"/>
        <v>3.2619859723208355</v>
      </c>
      <c r="G162" s="3">
        <f t="shared" si="8"/>
        <v>-1</v>
      </c>
    </row>
    <row r="163" spans="1:7" x14ac:dyDescent="0.35">
      <c r="A163" s="1">
        <v>31321</v>
      </c>
      <c r="B163">
        <v>8668.1880000000001</v>
      </c>
      <c r="C163" s="1">
        <v>31686</v>
      </c>
      <c r="D163">
        <v>6.8</v>
      </c>
      <c r="E163" s="1">
        <f t="shared" si="6"/>
        <v>32051</v>
      </c>
      <c r="F163">
        <f t="shared" si="7"/>
        <v>4.474555651430423</v>
      </c>
      <c r="G163" s="3">
        <f t="shared" si="8"/>
        <v>-1</v>
      </c>
    </row>
    <row r="164" spans="1:7" x14ac:dyDescent="0.35">
      <c r="A164" s="1">
        <v>31413</v>
      </c>
      <c r="B164">
        <v>8749.1270000000004</v>
      </c>
      <c r="C164" s="1">
        <v>31778</v>
      </c>
      <c r="D164">
        <v>6.6</v>
      </c>
      <c r="E164" s="1">
        <f t="shared" si="6"/>
        <v>32143</v>
      </c>
      <c r="F164">
        <f t="shared" si="7"/>
        <v>4.2412578965448366</v>
      </c>
      <c r="G164" s="3">
        <f t="shared" si="8"/>
        <v>-0.89999999999999947</v>
      </c>
    </row>
    <row r="165" spans="1:7" x14ac:dyDescent="0.35">
      <c r="A165" s="1">
        <v>31503</v>
      </c>
      <c r="B165">
        <v>8788.5239999999994</v>
      </c>
      <c r="C165" s="1">
        <v>31868</v>
      </c>
      <c r="D165">
        <v>6.3</v>
      </c>
      <c r="E165" s="1">
        <f t="shared" si="6"/>
        <v>32234</v>
      </c>
      <c r="F165">
        <f t="shared" si="7"/>
        <v>4.4844932257771752</v>
      </c>
      <c r="G165" s="3">
        <f t="shared" si="8"/>
        <v>-0.79999999999999982</v>
      </c>
    </row>
    <row r="166" spans="1:7" x14ac:dyDescent="0.35">
      <c r="A166" s="1">
        <v>31594</v>
      </c>
      <c r="B166">
        <v>8872.6010000000006</v>
      </c>
      <c r="C166" s="1">
        <v>31959</v>
      </c>
      <c r="D166">
        <v>6</v>
      </c>
      <c r="E166" s="1">
        <f t="shared" si="6"/>
        <v>32325</v>
      </c>
      <c r="F166">
        <f t="shared" si="7"/>
        <v>4.1932001051296242</v>
      </c>
      <c r="G166" s="3">
        <f t="shared" si="8"/>
        <v>-0.5</v>
      </c>
    </row>
    <row r="167" spans="1:7" x14ac:dyDescent="0.35">
      <c r="A167" s="1">
        <v>31686</v>
      </c>
      <c r="B167">
        <v>8920.1929999999993</v>
      </c>
      <c r="C167" s="1">
        <v>32051</v>
      </c>
      <c r="D167">
        <v>5.8</v>
      </c>
      <c r="E167" s="1">
        <f t="shared" si="6"/>
        <v>32417</v>
      </c>
      <c r="F167">
        <f t="shared" si="7"/>
        <v>3.7993388367320691</v>
      </c>
      <c r="G167" s="3">
        <f t="shared" si="8"/>
        <v>-0.5</v>
      </c>
    </row>
    <row r="168" spans="1:7" x14ac:dyDescent="0.35">
      <c r="A168" s="1">
        <v>31778</v>
      </c>
      <c r="B168">
        <v>8986.3670000000002</v>
      </c>
      <c r="C168" s="1">
        <v>32143</v>
      </c>
      <c r="D168">
        <v>5.7</v>
      </c>
      <c r="E168" s="1">
        <f t="shared" si="6"/>
        <v>32509</v>
      </c>
      <c r="F168">
        <f t="shared" si="7"/>
        <v>4.3151632099998505</v>
      </c>
      <c r="G168" s="3">
        <f t="shared" si="8"/>
        <v>-0.5</v>
      </c>
    </row>
    <row r="169" spans="1:7" x14ac:dyDescent="0.35">
      <c r="A169" s="1">
        <v>31868</v>
      </c>
      <c r="B169">
        <v>9083.2559999999994</v>
      </c>
      <c r="C169" s="1">
        <v>32234</v>
      </c>
      <c r="D169">
        <v>5.5</v>
      </c>
      <c r="E169" s="1">
        <f t="shared" si="6"/>
        <v>32599</v>
      </c>
      <c r="F169">
        <f t="shared" si="7"/>
        <v>3.7479108262349126</v>
      </c>
      <c r="G169" s="3">
        <f t="shared" si="8"/>
        <v>-0.29999999999999982</v>
      </c>
    </row>
    <row r="170" spans="1:7" x14ac:dyDescent="0.35">
      <c r="A170" s="1">
        <v>31959</v>
      </c>
      <c r="B170">
        <v>9162.0239999999994</v>
      </c>
      <c r="C170" s="1">
        <v>32325</v>
      </c>
      <c r="D170">
        <v>5.5</v>
      </c>
      <c r="E170" s="1">
        <f t="shared" si="6"/>
        <v>32690</v>
      </c>
      <c r="F170">
        <f t="shared" si="7"/>
        <v>3.9075419072247097</v>
      </c>
      <c r="G170" s="3">
        <f t="shared" si="8"/>
        <v>-0.29999999999999982</v>
      </c>
    </row>
    <row r="171" spans="1:7" x14ac:dyDescent="0.35">
      <c r="A171" s="1">
        <v>32051</v>
      </c>
      <c r="B171">
        <v>9319.3320000000003</v>
      </c>
      <c r="C171" s="1">
        <v>32417</v>
      </c>
      <c r="D171">
        <v>5.3</v>
      </c>
      <c r="E171" s="1">
        <f t="shared" si="6"/>
        <v>32782</v>
      </c>
      <c r="F171">
        <f t="shared" si="7"/>
        <v>2.743211930028755</v>
      </c>
      <c r="G171" s="3">
        <f t="shared" si="8"/>
        <v>0.10000000000000053</v>
      </c>
    </row>
    <row r="172" spans="1:7" x14ac:dyDescent="0.35">
      <c r="A172" s="1">
        <v>32143</v>
      </c>
      <c r="B172">
        <v>9367.5020000000004</v>
      </c>
      <c r="C172" s="1">
        <v>32509</v>
      </c>
      <c r="D172">
        <v>5.2</v>
      </c>
      <c r="E172" s="1">
        <f t="shared" si="6"/>
        <v>32874</v>
      </c>
      <c r="F172">
        <f t="shared" si="7"/>
        <v>2.821006526483294</v>
      </c>
      <c r="G172" s="3">
        <f t="shared" si="8"/>
        <v>9.9999999999999645E-2</v>
      </c>
    </row>
    <row r="173" spans="1:7" x14ac:dyDescent="0.35">
      <c r="A173" s="1">
        <v>32234</v>
      </c>
      <c r="B173">
        <v>9490.5939999999991</v>
      </c>
      <c r="C173" s="1">
        <v>32599</v>
      </c>
      <c r="D173">
        <v>5.2</v>
      </c>
      <c r="E173" s="1">
        <f t="shared" si="6"/>
        <v>32964</v>
      </c>
      <c r="F173">
        <f t="shared" si="7"/>
        <v>2.4127049641931242</v>
      </c>
      <c r="G173" s="3">
        <f t="shared" si="8"/>
        <v>9.9999999999999645E-2</v>
      </c>
    </row>
    <row r="174" spans="1:7" x14ac:dyDescent="0.35">
      <c r="A174" s="1">
        <v>32325</v>
      </c>
      <c r="B174">
        <v>9546.2060000000001</v>
      </c>
      <c r="C174" s="1">
        <v>32690</v>
      </c>
      <c r="D174">
        <v>5.2</v>
      </c>
      <c r="E174" s="1">
        <f t="shared" si="6"/>
        <v>33055</v>
      </c>
      <c r="F174">
        <f t="shared" si="7"/>
        <v>1.7273622503686914</v>
      </c>
      <c r="G174" s="3">
        <f t="shared" si="8"/>
        <v>0.5</v>
      </c>
    </row>
    <row r="175" spans="1:7" x14ac:dyDescent="0.35">
      <c r="A175" s="1">
        <v>32417</v>
      </c>
      <c r="B175">
        <v>9673.4050000000007</v>
      </c>
      <c r="C175" s="1">
        <v>32782</v>
      </c>
      <c r="D175">
        <v>5.4</v>
      </c>
      <c r="E175" s="1">
        <f t="shared" si="6"/>
        <v>33147</v>
      </c>
      <c r="F175">
        <f t="shared" si="7"/>
        <v>0.60306273403933908</v>
      </c>
      <c r="G175" s="3">
        <f t="shared" si="8"/>
        <v>0.69999999999999929</v>
      </c>
    </row>
    <row r="176" spans="1:7" x14ac:dyDescent="0.35">
      <c r="A176" s="1">
        <v>32509</v>
      </c>
      <c r="B176">
        <v>9771.7250000000004</v>
      </c>
      <c r="C176" s="1">
        <v>32874</v>
      </c>
      <c r="D176">
        <v>5.3</v>
      </c>
      <c r="E176" s="1">
        <f t="shared" si="6"/>
        <v>33239</v>
      </c>
      <c r="F176">
        <f t="shared" si="7"/>
        <v>-0.95019739462584019</v>
      </c>
      <c r="G176" s="3">
        <f t="shared" si="8"/>
        <v>1.2999999999999998</v>
      </c>
    </row>
    <row r="177" spans="1:7" x14ac:dyDescent="0.35">
      <c r="A177" s="1">
        <v>32599</v>
      </c>
      <c r="B177">
        <v>9846.2929999999997</v>
      </c>
      <c r="C177" s="1">
        <v>32964</v>
      </c>
      <c r="D177">
        <v>5.3</v>
      </c>
      <c r="E177" s="1">
        <f t="shared" si="6"/>
        <v>33329</v>
      </c>
      <c r="F177">
        <f t="shared" si="7"/>
        <v>-0.53893079581170955</v>
      </c>
      <c r="G177" s="3">
        <f t="shared" si="8"/>
        <v>1.5</v>
      </c>
    </row>
    <row r="178" spans="1:7" x14ac:dyDescent="0.35">
      <c r="A178" s="1">
        <v>32690</v>
      </c>
      <c r="B178">
        <v>9919.2279999999992</v>
      </c>
      <c r="C178" s="1">
        <v>33055</v>
      </c>
      <c r="D178">
        <v>5.7</v>
      </c>
      <c r="E178" s="1">
        <f t="shared" si="6"/>
        <v>33420</v>
      </c>
      <c r="F178">
        <f t="shared" si="7"/>
        <v>-0.10280887034219699</v>
      </c>
      <c r="G178" s="3">
        <f t="shared" si="8"/>
        <v>1.2000000000000002</v>
      </c>
    </row>
    <row r="179" spans="1:7" x14ac:dyDescent="0.35">
      <c r="A179" s="1">
        <v>32782</v>
      </c>
      <c r="B179">
        <v>9938.7669999999998</v>
      </c>
      <c r="C179" s="1">
        <v>33147</v>
      </c>
      <c r="D179">
        <v>6.1</v>
      </c>
      <c r="E179" s="1">
        <f t="shared" si="6"/>
        <v>33512</v>
      </c>
      <c r="F179">
        <f t="shared" si="7"/>
        <v>1.1664011655910578</v>
      </c>
      <c r="G179" s="3">
        <f t="shared" si="8"/>
        <v>1</v>
      </c>
    </row>
    <row r="180" spans="1:7" x14ac:dyDescent="0.35">
      <c r="A180" s="1">
        <v>32874</v>
      </c>
      <c r="B180">
        <v>10047.386</v>
      </c>
      <c r="C180" s="1">
        <v>33239</v>
      </c>
      <c r="D180">
        <v>6.6</v>
      </c>
      <c r="E180" s="1">
        <f t="shared" si="6"/>
        <v>33604</v>
      </c>
      <c r="F180">
        <f t="shared" si="7"/>
        <v>2.858936912248855</v>
      </c>
      <c r="G180" s="3">
        <f t="shared" si="8"/>
        <v>0.80000000000000071</v>
      </c>
    </row>
    <row r="181" spans="1:7" x14ac:dyDescent="0.35">
      <c r="A181" s="1">
        <v>32964</v>
      </c>
      <c r="B181">
        <v>10083.855</v>
      </c>
      <c r="C181" s="1">
        <v>33329</v>
      </c>
      <c r="D181">
        <v>6.8</v>
      </c>
      <c r="E181" s="1">
        <f t="shared" si="6"/>
        <v>33695</v>
      </c>
      <c r="F181">
        <f t="shared" si="7"/>
        <v>3.1698358145113792</v>
      </c>
      <c r="G181" s="3">
        <f t="shared" si="8"/>
        <v>0.79999999999999982</v>
      </c>
    </row>
    <row r="182" spans="1:7" x14ac:dyDescent="0.35">
      <c r="A182" s="1">
        <v>33055</v>
      </c>
      <c r="B182">
        <v>10090.569</v>
      </c>
      <c r="C182" s="1">
        <v>33420</v>
      </c>
      <c r="D182">
        <v>6.9</v>
      </c>
      <c r="E182" s="1">
        <f t="shared" si="6"/>
        <v>33786</v>
      </c>
      <c r="F182">
        <f t="shared" si="7"/>
        <v>3.6653854414522735</v>
      </c>
      <c r="G182" s="3">
        <f t="shared" si="8"/>
        <v>0.69999999999999929</v>
      </c>
    </row>
    <row r="183" spans="1:7" x14ac:dyDescent="0.35">
      <c r="A183" s="1">
        <v>33147</v>
      </c>
      <c r="B183">
        <v>9998.7039999999997</v>
      </c>
      <c r="C183" s="1">
        <v>33512</v>
      </c>
      <c r="D183">
        <v>7.1</v>
      </c>
      <c r="E183" s="1">
        <f t="shared" si="6"/>
        <v>33878</v>
      </c>
      <c r="F183">
        <f t="shared" si="7"/>
        <v>4.3826453889932671</v>
      </c>
      <c r="G183" s="3">
        <f t="shared" si="8"/>
        <v>0.30000000000000071</v>
      </c>
    </row>
    <row r="184" spans="1:7" x14ac:dyDescent="0.35">
      <c r="A184" s="1">
        <v>33239</v>
      </c>
      <c r="B184">
        <v>9951.9159999999993</v>
      </c>
      <c r="C184" s="1">
        <v>33604</v>
      </c>
      <c r="D184">
        <v>7.4</v>
      </c>
      <c r="E184" s="1">
        <f t="shared" si="6"/>
        <v>33970</v>
      </c>
      <c r="F184">
        <f t="shared" si="7"/>
        <v>3.3199058070509935</v>
      </c>
      <c r="G184" s="3">
        <f t="shared" si="8"/>
        <v>-0.30000000000000071</v>
      </c>
    </row>
    <row r="185" spans="1:7" x14ac:dyDescent="0.35">
      <c r="A185" s="1">
        <v>33329</v>
      </c>
      <c r="B185">
        <v>10029.51</v>
      </c>
      <c r="C185" s="1">
        <v>33695</v>
      </c>
      <c r="D185">
        <v>7.6</v>
      </c>
      <c r="E185" s="1">
        <f t="shared" si="6"/>
        <v>34060</v>
      </c>
      <c r="F185">
        <f t="shared" si="7"/>
        <v>2.8066682071459459</v>
      </c>
      <c r="G185" s="3">
        <f t="shared" si="8"/>
        <v>-0.5</v>
      </c>
    </row>
    <row r="186" spans="1:7" x14ac:dyDescent="0.35">
      <c r="A186" s="1">
        <v>33420</v>
      </c>
      <c r="B186">
        <v>10080.195</v>
      </c>
      <c r="C186" s="1">
        <v>33786</v>
      </c>
      <c r="D186">
        <v>7.6</v>
      </c>
      <c r="E186" s="1">
        <f t="shared" si="6"/>
        <v>34151</v>
      </c>
      <c r="F186">
        <f t="shared" si="7"/>
        <v>2.2865117406066116</v>
      </c>
      <c r="G186" s="3">
        <f t="shared" si="8"/>
        <v>-0.79999999999999982</v>
      </c>
    </row>
    <row r="187" spans="1:7" x14ac:dyDescent="0.35">
      <c r="A187" s="1">
        <v>33512</v>
      </c>
      <c r="B187">
        <v>10115.329</v>
      </c>
      <c r="C187" s="1">
        <v>33878</v>
      </c>
      <c r="D187">
        <v>7.4</v>
      </c>
      <c r="E187" s="1">
        <f t="shared" si="6"/>
        <v>34243</v>
      </c>
      <c r="F187">
        <f t="shared" si="7"/>
        <v>2.6077107599381977</v>
      </c>
      <c r="G187" s="3">
        <f t="shared" si="8"/>
        <v>-0.80000000000000071</v>
      </c>
    </row>
    <row r="188" spans="1:7" x14ac:dyDescent="0.35">
      <c r="A188" s="1">
        <v>33604</v>
      </c>
      <c r="B188">
        <v>10236.434999999999</v>
      </c>
      <c r="C188" s="1">
        <v>33970</v>
      </c>
      <c r="D188">
        <v>7.1</v>
      </c>
      <c r="E188" s="1">
        <f t="shared" si="6"/>
        <v>34335</v>
      </c>
      <c r="F188">
        <f t="shared" si="7"/>
        <v>3.4307069360431708</v>
      </c>
      <c r="G188" s="3">
        <f t="shared" si="8"/>
        <v>-0.5</v>
      </c>
    </row>
    <row r="189" spans="1:7" x14ac:dyDescent="0.35">
      <c r="A189" s="1">
        <v>33695</v>
      </c>
      <c r="B189">
        <v>10347.429</v>
      </c>
      <c r="C189" s="1">
        <v>34060</v>
      </c>
      <c r="D189">
        <v>7.1</v>
      </c>
      <c r="E189" s="1">
        <f t="shared" si="6"/>
        <v>34425</v>
      </c>
      <c r="F189">
        <f t="shared" si="7"/>
        <v>4.2256106898322709</v>
      </c>
      <c r="G189" s="3">
        <f t="shared" si="8"/>
        <v>-0.89999999999999947</v>
      </c>
    </row>
    <row r="190" spans="1:7" x14ac:dyDescent="0.35">
      <c r="A190" s="1">
        <v>33786</v>
      </c>
      <c r="B190">
        <v>10449.673000000001</v>
      </c>
      <c r="C190" s="1">
        <v>34151</v>
      </c>
      <c r="D190">
        <v>6.8</v>
      </c>
      <c r="E190" s="1">
        <f t="shared" si="6"/>
        <v>34516</v>
      </c>
      <c r="F190">
        <f t="shared" si="7"/>
        <v>4.3370482549361489</v>
      </c>
      <c r="G190" s="3">
        <f t="shared" si="8"/>
        <v>-0.79999999999999982</v>
      </c>
    </row>
    <row r="191" spans="1:7" x14ac:dyDescent="0.35">
      <c r="A191" s="1">
        <v>33878</v>
      </c>
      <c r="B191">
        <v>10558.647999999999</v>
      </c>
      <c r="C191" s="1">
        <v>34243</v>
      </c>
      <c r="D191">
        <v>6.6</v>
      </c>
      <c r="E191" s="1">
        <f t="shared" si="6"/>
        <v>34608</v>
      </c>
      <c r="F191">
        <f t="shared" si="7"/>
        <v>4.1161670214298951</v>
      </c>
      <c r="G191" s="3">
        <f t="shared" si="8"/>
        <v>-1</v>
      </c>
    </row>
    <row r="192" spans="1:7" x14ac:dyDescent="0.35">
      <c r="A192" s="1">
        <v>33970</v>
      </c>
      <c r="B192">
        <v>10576.275</v>
      </c>
      <c r="C192" s="1">
        <v>34335</v>
      </c>
      <c r="D192">
        <v>6.6</v>
      </c>
      <c r="E192" s="1">
        <f t="shared" si="6"/>
        <v>34700</v>
      </c>
      <c r="F192">
        <f t="shared" si="7"/>
        <v>3.4814056272920002</v>
      </c>
      <c r="G192" s="3">
        <f t="shared" si="8"/>
        <v>-1.0999999999999996</v>
      </c>
    </row>
    <row r="193" spans="1:7" x14ac:dyDescent="0.35">
      <c r="A193" s="1">
        <v>34060</v>
      </c>
      <c r="B193">
        <v>10637.847</v>
      </c>
      <c r="C193" s="1">
        <v>34425</v>
      </c>
      <c r="D193">
        <v>6.2</v>
      </c>
      <c r="E193" s="1">
        <f t="shared" si="6"/>
        <v>34790</v>
      </c>
      <c r="F193">
        <f t="shared" si="7"/>
        <v>2.4023751008017014</v>
      </c>
      <c r="G193" s="3">
        <f t="shared" si="8"/>
        <v>-0.5</v>
      </c>
    </row>
    <row r="194" spans="1:7" x14ac:dyDescent="0.35">
      <c r="A194" s="1">
        <v>34151</v>
      </c>
      <c r="B194">
        <v>10688.606</v>
      </c>
      <c r="C194" s="1">
        <v>34516</v>
      </c>
      <c r="D194">
        <v>6</v>
      </c>
      <c r="E194" s="1">
        <f t="shared" si="6"/>
        <v>34881</v>
      </c>
      <c r="F194">
        <f t="shared" si="7"/>
        <v>2.6733258155179795</v>
      </c>
      <c r="G194" s="3">
        <f t="shared" si="8"/>
        <v>-0.29999999999999982</v>
      </c>
    </row>
    <row r="195" spans="1:7" x14ac:dyDescent="0.35">
      <c r="A195" s="1">
        <v>34243</v>
      </c>
      <c r="B195">
        <v>10833.986999999999</v>
      </c>
      <c r="C195" s="1">
        <v>34608</v>
      </c>
      <c r="D195">
        <v>5.6</v>
      </c>
      <c r="E195" s="1">
        <f t="shared" si="6"/>
        <v>34973</v>
      </c>
      <c r="F195">
        <f t="shared" si="7"/>
        <v>2.1997916299495213</v>
      </c>
      <c r="G195" s="3">
        <f t="shared" si="8"/>
        <v>0</v>
      </c>
    </row>
    <row r="196" spans="1:7" x14ac:dyDescent="0.35">
      <c r="A196" s="1">
        <v>34335</v>
      </c>
      <c r="B196">
        <v>10939.116</v>
      </c>
      <c r="C196" s="1">
        <v>34700</v>
      </c>
      <c r="D196">
        <v>5.5</v>
      </c>
      <c r="E196" s="1">
        <f t="shared" si="6"/>
        <v>35065</v>
      </c>
      <c r="F196">
        <f t="shared" si="7"/>
        <v>2.6013098466592277</v>
      </c>
      <c r="G196" s="3">
        <f t="shared" si="8"/>
        <v>0</v>
      </c>
    </row>
    <row r="197" spans="1:7" x14ac:dyDescent="0.35">
      <c r="A197" s="1">
        <v>34425</v>
      </c>
      <c r="B197">
        <v>11087.361000000001</v>
      </c>
      <c r="C197" s="1">
        <v>34790</v>
      </c>
      <c r="D197">
        <v>5.7</v>
      </c>
      <c r="E197" s="1">
        <f t="shared" si="6"/>
        <v>35156</v>
      </c>
      <c r="F197">
        <f t="shared" si="7"/>
        <v>4.0023794842237281</v>
      </c>
      <c r="G197" s="3">
        <f t="shared" si="8"/>
        <v>-0.20000000000000018</v>
      </c>
    </row>
    <row r="198" spans="1:7" x14ac:dyDescent="0.35">
      <c r="A198" s="1">
        <v>34516</v>
      </c>
      <c r="B198">
        <v>11152.175999999999</v>
      </c>
      <c r="C198" s="1">
        <v>34881</v>
      </c>
      <c r="D198">
        <v>5.7</v>
      </c>
      <c r="E198" s="1">
        <f t="shared" si="6"/>
        <v>35247</v>
      </c>
      <c r="F198">
        <f t="shared" si="7"/>
        <v>4.0501348871777365</v>
      </c>
      <c r="G198" s="3">
        <f t="shared" si="8"/>
        <v>-0.40000000000000036</v>
      </c>
    </row>
    <row r="199" spans="1:7" x14ac:dyDescent="0.35">
      <c r="A199" s="1">
        <v>34608</v>
      </c>
      <c r="B199">
        <v>11279.932000000001</v>
      </c>
      <c r="C199" s="1">
        <v>34973</v>
      </c>
      <c r="D199">
        <v>5.6</v>
      </c>
      <c r="E199" s="1">
        <f t="shared" si="6"/>
        <v>35339</v>
      </c>
      <c r="F199">
        <f t="shared" si="7"/>
        <v>4.421452442981133</v>
      </c>
      <c r="G199" s="3">
        <f t="shared" si="8"/>
        <v>-0.29999999999999982</v>
      </c>
    </row>
    <row r="200" spans="1:7" x14ac:dyDescent="0.35">
      <c r="A200" s="1">
        <v>34700</v>
      </c>
      <c r="B200">
        <v>11319.950999999999</v>
      </c>
      <c r="C200" s="1">
        <v>35065</v>
      </c>
      <c r="D200">
        <v>5.5</v>
      </c>
      <c r="E200" s="1">
        <f t="shared" si="6"/>
        <v>35431</v>
      </c>
      <c r="F200">
        <f t="shared" si="7"/>
        <v>4.3140689443069924</v>
      </c>
      <c r="G200" s="3">
        <f t="shared" si="8"/>
        <v>-0.29999999999999982</v>
      </c>
    </row>
    <row r="201" spans="1:7" x14ac:dyDescent="0.35">
      <c r="A201" s="1">
        <v>34790</v>
      </c>
      <c r="B201">
        <v>11353.721</v>
      </c>
      <c r="C201" s="1">
        <v>35156</v>
      </c>
      <c r="D201">
        <v>5.5</v>
      </c>
      <c r="E201" s="1">
        <f t="shared" ref="E201:E264" si="9">C205</f>
        <v>35521</v>
      </c>
      <c r="F201">
        <f t="shared" ref="F201:F264" si="10">(B209/B205-1)*100</f>
        <v>4.3112717159518699</v>
      </c>
      <c r="G201" s="3">
        <f t="shared" ref="G201:G264" si="11">D205-D201</f>
        <v>-0.5</v>
      </c>
    </row>
    <row r="202" spans="1:7" x14ac:dyDescent="0.35">
      <c r="A202" s="1">
        <v>34881</v>
      </c>
      <c r="B202">
        <v>11450.31</v>
      </c>
      <c r="C202" s="1">
        <v>35247</v>
      </c>
      <c r="D202">
        <v>5.3</v>
      </c>
      <c r="E202" s="1">
        <f t="shared" si="9"/>
        <v>35612</v>
      </c>
      <c r="F202">
        <f t="shared" si="10"/>
        <v>4.6747024923403657</v>
      </c>
      <c r="G202" s="3">
        <f t="shared" si="11"/>
        <v>-0.39999999999999947</v>
      </c>
    </row>
    <row r="203" spans="1:7" x14ac:dyDescent="0.35">
      <c r="A203" s="1">
        <v>34973</v>
      </c>
      <c r="B203">
        <v>11528.066999999999</v>
      </c>
      <c r="C203" s="1">
        <v>35339</v>
      </c>
      <c r="D203">
        <v>5.3</v>
      </c>
      <c r="E203" s="1">
        <f t="shared" si="9"/>
        <v>35704</v>
      </c>
      <c r="F203">
        <f t="shared" si="10"/>
        <v>4.483552816031211</v>
      </c>
      <c r="G203" s="3">
        <f t="shared" si="11"/>
        <v>-0.59999999999999964</v>
      </c>
    </row>
    <row r="204" spans="1:7" x14ac:dyDescent="0.35">
      <c r="A204" s="1">
        <v>35065</v>
      </c>
      <c r="B204">
        <v>11614.418</v>
      </c>
      <c r="C204" s="1">
        <v>35431</v>
      </c>
      <c r="D204">
        <v>5.2</v>
      </c>
      <c r="E204" s="1">
        <f t="shared" si="9"/>
        <v>35796</v>
      </c>
      <c r="F204">
        <f t="shared" si="10"/>
        <v>4.8555268833108567</v>
      </c>
      <c r="G204" s="3">
        <f t="shared" si="11"/>
        <v>-0.60000000000000053</v>
      </c>
    </row>
    <row r="205" spans="1:7" x14ac:dyDescent="0.35">
      <c r="A205" s="1">
        <v>35156</v>
      </c>
      <c r="B205">
        <v>11808.14</v>
      </c>
      <c r="C205" s="1">
        <v>35521</v>
      </c>
      <c r="D205">
        <v>5</v>
      </c>
      <c r="E205" s="1">
        <f t="shared" si="9"/>
        <v>35886</v>
      </c>
      <c r="F205">
        <f t="shared" si="10"/>
        <v>4.0927900863352296</v>
      </c>
      <c r="G205" s="3">
        <f t="shared" si="11"/>
        <v>-0.59999999999999964</v>
      </c>
    </row>
    <row r="206" spans="1:7" x14ac:dyDescent="0.35">
      <c r="A206" s="1">
        <v>35247</v>
      </c>
      <c r="B206">
        <v>11914.063</v>
      </c>
      <c r="C206" s="1">
        <v>35612</v>
      </c>
      <c r="D206">
        <v>4.9000000000000004</v>
      </c>
      <c r="E206" s="1">
        <f t="shared" si="9"/>
        <v>35977</v>
      </c>
      <c r="F206">
        <f t="shared" si="10"/>
        <v>4.1034527275657817</v>
      </c>
      <c r="G206" s="3">
        <f t="shared" si="11"/>
        <v>-0.40000000000000036</v>
      </c>
    </row>
    <row r="207" spans="1:7" x14ac:dyDescent="0.35">
      <c r="A207" s="1">
        <v>35339</v>
      </c>
      <c r="B207">
        <v>12037.775</v>
      </c>
      <c r="C207" s="1">
        <v>35704</v>
      </c>
      <c r="D207">
        <v>4.7</v>
      </c>
      <c r="E207" s="1">
        <f t="shared" si="9"/>
        <v>36069</v>
      </c>
      <c r="F207">
        <f t="shared" si="10"/>
        <v>4.8831265685257641</v>
      </c>
      <c r="G207" s="3">
        <f t="shared" si="11"/>
        <v>-0.29999999999999982</v>
      </c>
    </row>
    <row r="208" spans="1:7" x14ac:dyDescent="0.35">
      <c r="A208" s="1">
        <v>35431</v>
      </c>
      <c r="B208">
        <v>12115.472</v>
      </c>
      <c r="C208" s="1">
        <v>35796</v>
      </c>
      <c r="D208">
        <v>4.5999999999999996</v>
      </c>
      <c r="E208" s="1">
        <f t="shared" si="9"/>
        <v>36161</v>
      </c>
      <c r="F208">
        <f t="shared" si="10"/>
        <v>4.8163367927339884</v>
      </c>
      <c r="G208" s="3">
        <f t="shared" si="11"/>
        <v>-0.29999999999999982</v>
      </c>
    </row>
    <row r="209" spans="1:7" x14ac:dyDescent="0.35">
      <c r="A209" s="1">
        <v>35521</v>
      </c>
      <c r="B209">
        <v>12317.221</v>
      </c>
      <c r="C209" s="1">
        <v>35886</v>
      </c>
      <c r="D209">
        <v>4.4000000000000004</v>
      </c>
      <c r="E209" s="1">
        <f t="shared" si="9"/>
        <v>36251</v>
      </c>
      <c r="F209">
        <f t="shared" si="10"/>
        <v>4.721885912228041</v>
      </c>
      <c r="G209" s="3">
        <f t="shared" si="11"/>
        <v>-0.10000000000000053</v>
      </c>
    </row>
    <row r="210" spans="1:7" x14ac:dyDescent="0.35">
      <c r="A210" s="1">
        <v>35612</v>
      </c>
      <c r="B210">
        <v>12471.01</v>
      </c>
      <c r="C210" s="1">
        <v>35977</v>
      </c>
      <c r="D210">
        <v>4.5</v>
      </c>
      <c r="E210" s="1">
        <f t="shared" si="9"/>
        <v>36342</v>
      </c>
      <c r="F210">
        <f t="shared" si="10"/>
        <v>4.7911182467322844</v>
      </c>
      <c r="G210" s="3">
        <f t="shared" si="11"/>
        <v>-0.29999999999999982</v>
      </c>
    </row>
    <row r="211" spans="1:7" x14ac:dyDescent="0.35">
      <c r="A211" s="1">
        <v>35704</v>
      </c>
      <c r="B211">
        <v>12577.495000000001</v>
      </c>
      <c r="C211" s="1">
        <v>36069</v>
      </c>
      <c r="D211">
        <v>4.4000000000000004</v>
      </c>
      <c r="E211" s="1">
        <f t="shared" si="9"/>
        <v>36434</v>
      </c>
      <c r="F211">
        <f t="shared" si="10"/>
        <v>4.8235742707329665</v>
      </c>
      <c r="G211" s="3">
        <f t="shared" si="11"/>
        <v>-0.30000000000000071</v>
      </c>
    </row>
    <row r="212" spans="1:7" x14ac:dyDescent="0.35">
      <c r="A212" s="1">
        <v>35796</v>
      </c>
      <c r="B212">
        <v>12703.742</v>
      </c>
      <c r="C212" s="1">
        <v>36161</v>
      </c>
      <c r="D212">
        <v>4.3</v>
      </c>
      <c r="E212" s="1">
        <f t="shared" si="9"/>
        <v>36526</v>
      </c>
      <c r="F212">
        <f t="shared" si="10"/>
        <v>4.2247448612330318</v>
      </c>
      <c r="G212" s="3">
        <f t="shared" si="11"/>
        <v>-0.29999999999999982</v>
      </c>
    </row>
    <row r="213" spans="1:7" x14ac:dyDescent="0.35">
      <c r="A213" s="1">
        <v>35886</v>
      </c>
      <c r="B213">
        <v>12821.339</v>
      </c>
      <c r="C213" s="1">
        <v>36251</v>
      </c>
      <c r="D213">
        <v>4.3</v>
      </c>
      <c r="E213" s="1">
        <f t="shared" si="9"/>
        <v>36617</v>
      </c>
      <c r="F213">
        <f t="shared" si="10"/>
        <v>5.2444568111355006</v>
      </c>
      <c r="G213" s="3">
        <f t="shared" si="11"/>
        <v>-0.39999999999999991</v>
      </c>
    </row>
    <row r="214" spans="1:7" x14ac:dyDescent="0.35">
      <c r="A214" s="1">
        <v>35977</v>
      </c>
      <c r="B214">
        <v>12982.752</v>
      </c>
      <c r="C214" s="1">
        <v>36342</v>
      </c>
      <c r="D214">
        <v>4.2</v>
      </c>
      <c r="E214" s="1">
        <f t="shared" si="9"/>
        <v>36708</v>
      </c>
      <c r="F214">
        <f t="shared" si="10"/>
        <v>3.9731723525519014</v>
      </c>
      <c r="G214" s="3">
        <f t="shared" si="11"/>
        <v>-0.20000000000000018</v>
      </c>
    </row>
    <row r="215" spans="1:7" x14ac:dyDescent="0.35">
      <c r="A215" s="1">
        <v>36069</v>
      </c>
      <c r="B215">
        <v>13191.67</v>
      </c>
      <c r="C215" s="1">
        <v>36434</v>
      </c>
      <c r="D215">
        <v>4.0999999999999996</v>
      </c>
      <c r="E215" s="1">
        <f t="shared" si="9"/>
        <v>36800</v>
      </c>
      <c r="F215">
        <f t="shared" si="10"/>
        <v>2.9055943095086967</v>
      </c>
      <c r="G215" s="3">
        <f t="shared" si="11"/>
        <v>-0.19999999999999973</v>
      </c>
    </row>
    <row r="216" spans="1:7" x14ac:dyDescent="0.35">
      <c r="A216" s="1">
        <v>36161</v>
      </c>
      <c r="B216">
        <v>13315.597</v>
      </c>
      <c r="C216" s="1">
        <v>36526</v>
      </c>
      <c r="D216">
        <v>4</v>
      </c>
      <c r="E216" s="1">
        <f t="shared" si="9"/>
        <v>36892</v>
      </c>
      <c r="F216">
        <f t="shared" si="10"/>
        <v>2.1975051856706784</v>
      </c>
      <c r="G216" s="3">
        <f t="shared" si="11"/>
        <v>0.20000000000000018</v>
      </c>
    </row>
    <row r="217" spans="1:7" x14ac:dyDescent="0.35">
      <c r="A217" s="1">
        <v>36251</v>
      </c>
      <c r="B217">
        <v>13426.748</v>
      </c>
      <c r="C217" s="1">
        <v>36617</v>
      </c>
      <c r="D217">
        <v>3.9</v>
      </c>
      <c r="E217" s="1">
        <f t="shared" si="9"/>
        <v>36982</v>
      </c>
      <c r="F217">
        <f t="shared" si="10"/>
        <v>0.99629832704311028</v>
      </c>
      <c r="G217" s="3">
        <f t="shared" si="11"/>
        <v>0.50000000000000044</v>
      </c>
    </row>
    <row r="218" spans="1:7" x14ac:dyDescent="0.35">
      <c r="A218" s="1">
        <v>36342</v>
      </c>
      <c r="B218">
        <v>13604.771000000001</v>
      </c>
      <c r="C218" s="1">
        <v>36708</v>
      </c>
      <c r="D218">
        <v>4</v>
      </c>
      <c r="E218" s="1">
        <f t="shared" si="9"/>
        <v>37073</v>
      </c>
      <c r="F218">
        <f t="shared" si="10"/>
        <v>0.48923629256110157</v>
      </c>
      <c r="G218" s="3">
        <f t="shared" si="11"/>
        <v>0.79999999999999982</v>
      </c>
    </row>
    <row r="219" spans="1:7" x14ac:dyDescent="0.35">
      <c r="A219" s="1">
        <v>36434</v>
      </c>
      <c r="B219">
        <v>13827.98</v>
      </c>
      <c r="C219" s="1">
        <v>36800</v>
      </c>
      <c r="D219">
        <v>3.9</v>
      </c>
      <c r="E219" s="1">
        <f t="shared" si="9"/>
        <v>37165</v>
      </c>
      <c r="F219">
        <f t="shared" si="10"/>
        <v>0.16731829373148877</v>
      </c>
      <c r="G219" s="3">
        <f t="shared" si="11"/>
        <v>1.6</v>
      </c>
    </row>
    <row r="220" spans="1:7" x14ac:dyDescent="0.35">
      <c r="A220" s="1">
        <v>36526</v>
      </c>
      <c r="B220">
        <v>13878.147000000001</v>
      </c>
      <c r="C220" s="1">
        <v>36892</v>
      </c>
      <c r="D220">
        <v>4.2</v>
      </c>
      <c r="E220" s="1">
        <f t="shared" si="9"/>
        <v>37257</v>
      </c>
      <c r="F220">
        <f t="shared" si="10"/>
        <v>1.3372586567694578</v>
      </c>
      <c r="G220" s="3">
        <f t="shared" si="11"/>
        <v>1.5</v>
      </c>
    </row>
    <row r="221" spans="1:7" x14ac:dyDescent="0.35">
      <c r="A221" s="1">
        <v>36617</v>
      </c>
      <c r="B221">
        <v>14130.907999999999</v>
      </c>
      <c r="C221" s="1">
        <v>36982</v>
      </c>
      <c r="D221">
        <v>4.4000000000000004</v>
      </c>
      <c r="E221" s="1">
        <f t="shared" si="9"/>
        <v>37347</v>
      </c>
      <c r="F221">
        <f t="shared" si="10"/>
        <v>1.3253787532159889</v>
      </c>
      <c r="G221" s="3">
        <f t="shared" si="11"/>
        <v>1.3999999999999995</v>
      </c>
    </row>
    <row r="222" spans="1:7" x14ac:dyDescent="0.35">
      <c r="A222" s="1">
        <v>36708</v>
      </c>
      <c r="B222">
        <v>14145.312</v>
      </c>
      <c r="C222" s="1">
        <v>37073</v>
      </c>
      <c r="D222">
        <v>4.8</v>
      </c>
      <c r="E222" s="1">
        <f t="shared" si="9"/>
        <v>37438</v>
      </c>
      <c r="F222">
        <f t="shared" si="10"/>
        <v>2.1465169830615416</v>
      </c>
      <c r="G222" s="3">
        <f t="shared" si="11"/>
        <v>0.90000000000000036</v>
      </c>
    </row>
    <row r="223" spans="1:7" x14ac:dyDescent="0.35">
      <c r="A223" s="1">
        <v>36800</v>
      </c>
      <c r="B223">
        <v>14229.764999999999</v>
      </c>
      <c r="C223" s="1">
        <v>37165</v>
      </c>
      <c r="D223">
        <v>5.5</v>
      </c>
      <c r="E223" s="1">
        <f t="shared" si="9"/>
        <v>37530</v>
      </c>
      <c r="F223">
        <f t="shared" si="10"/>
        <v>1.9925248221954739</v>
      </c>
      <c r="G223" s="3">
        <f t="shared" si="11"/>
        <v>0.40000000000000036</v>
      </c>
    </row>
    <row r="224" spans="1:7" x14ac:dyDescent="0.35">
      <c r="A224" s="1">
        <v>36892</v>
      </c>
      <c r="B224">
        <v>14183.12</v>
      </c>
      <c r="C224" s="1">
        <v>37257</v>
      </c>
      <c r="D224">
        <v>5.7</v>
      </c>
      <c r="E224" s="1">
        <f t="shared" si="9"/>
        <v>37622</v>
      </c>
      <c r="F224">
        <f t="shared" si="10"/>
        <v>1.6792570124718242</v>
      </c>
      <c r="G224" s="3">
        <f t="shared" si="11"/>
        <v>0.20000000000000018</v>
      </c>
    </row>
    <row r="225" spans="1:7" x14ac:dyDescent="0.35">
      <c r="A225" s="1">
        <v>36982</v>
      </c>
      <c r="B225">
        <v>14271.694</v>
      </c>
      <c r="C225" s="1">
        <v>37347</v>
      </c>
      <c r="D225">
        <v>5.8</v>
      </c>
      <c r="E225" s="1">
        <f t="shared" si="9"/>
        <v>37712</v>
      </c>
      <c r="F225">
        <f t="shared" si="10"/>
        <v>1.9550651524723905</v>
      </c>
      <c r="G225" s="3">
        <f t="shared" si="11"/>
        <v>0.29999999999999982</v>
      </c>
    </row>
    <row r="226" spans="1:7" x14ac:dyDescent="0.35">
      <c r="A226" s="1">
        <v>37073</v>
      </c>
      <c r="B226">
        <v>14214.516</v>
      </c>
      <c r="C226" s="1">
        <v>37438</v>
      </c>
      <c r="D226">
        <v>5.7</v>
      </c>
      <c r="E226" s="1">
        <f t="shared" si="9"/>
        <v>37803</v>
      </c>
      <c r="F226">
        <f t="shared" si="10"/>
        <v>3.2311353875128956</v>
      </c>
      <c r="G226" s="3">
        <f t="shared" si="11"/>
        <v>0.39999999999999947</v>
      </c>
    </row>
    <row r="227" spans="1:7" x14ac:dyDescent="0.35">
      <c r="A227" s="1">
        <v>37165</v>
      </c>
      <c r="B227">
        <v>14253.574000000001</v>
      </c>
      <c r="C227" s="1">
        <v>37530</v>
      </c>
      <c r="D227">
        <v>5.9</v>
      </c>
      <c r="E227" s="1">
        <f t="shared" si="9"/>
        <v>37895</v>
      </c>
      <c r="F227">
        <f t="shared" si="10"/>
        <v>4.3004406510574578</v>
      </c>
      <c r="G227" s="3">
        <f t="shared" si="11"/>
        <v>-0.10000000000000053</v>
      </c>
    </row>
    <row r="228" spans="1:7" x14ac:dyDescent="0.35">
      <c r="A228" s="1">
        <v>37257</v>
      </c>
      <c r="B228">
        <v>14372.785</v>
      </c>
      <c r="C228" s="1">
        <v>37622</v>
      </c>
      <c r="D228">
        <v>5.9</v>
      </c>
      <c r="E228" s="1">
        <f t="shared" si="9"/>
        <v>37987</v>
      </c>
      <c r="F228">
        <f t="shared" si="10"/>
        <v>4.3419520859967031</v>
      </c>
      <c r="G228" s="3">
        <f t="shared" si="11"/>
        <v>-0.20000000000000018</v>
      </c>
    </row>
    <row r="229" spans="1:7" x14ac:dyDescent="0.35">
      <c r="A229" s="1">
        <v>37347</v>
      </c>
      <c r="B229">
        <v>14460.848</v>
      </c>
      <c r="C229" s="1">
        <v>37712</v>
      </c>
      <c r="D229">
        <v>6.1</v>
      </c>
      <c r="E229" s="1">
        <f t="shared" si="9"/>
        <v>38078</v>
      </c>
      <c r="F229">
        <f t="shared" si="10"/>
        <v>4.2274912170168877</v>
      </c>
      <c r="G229" s="3">
        <f t="shared" si="11"/>
        <v>-0.5</v>
      </c>
    </row>
    <row r="230" spans="1:7" x14ac:dyDescent="0.35">
      <c r="A230" s="1">
        <v>37438</v>
      </c>
      <c r="B230">
        <v>14519.633</v>
      </c>
      <c r="C230" s="1">
        <v>37803</v>
      </c>
      <c r="D230">
        <v>6.1</v>
      </c>
      <c r="E230" s="1">
        <f t="shared" si="9"/>
        <v>38169</v>
      </c>
      <c r="F230">
        <f t="shared" si="10"/>
        <v>3.4948603562317659</v>
      </c>
      <c r="G230" s="3">
        <f t="shared" si="11"/>
        <v>-0.69999999999999929</v>
      </c>
    </row>
    <row r="231" spans="1:7" x14ac:dyDescent="0.35">
      <c r="A231" s="1">
        <v>37530</v>
      </c>
      <c r="B231">
        <v>14537.58</v>
      </c>
      <c r="C231" s="1">
        <v>37895</v>
      </c>
      <c r="D231">
        <v>5.8</v>
      </c>
      <c r="E231" s="1">
        <f t="shared" si="9"/>
        <v>38261</v>
      </c>
      <c r="F231">
        <f t="shared" si="10"/>
        <v>3.3511049439547858</v>
      </c>
      <c r="G231" s="3">
        <f t="shared" si="11"/>
        <v>-0.39999999999999947</v>
      </c>
    </row>
    <row r="232" spans="1:7" x14ac:dyDescent="0.35">
      <c r="A232" s="1">
        <v>37622</v>
      </c>
      <c r="B232">
        <v>14614.141</v>
      </c>
      <c r="C232" s="1">
        <v>37987</v>
      </c>
      <c r="D232">
        <v>5.7</v>
      </c>
      <c r="E232" s="1">
        <f t="shared" si="9"/>
        <v>38353</v>
      </c>
      <c r="F232">
        <f t="shared" si="10"/>
        <v>3.9088432572524257</v>
      </c>
      <c r="G232" s="3">
        <f t="shared" si="11"/>
        <v>-0.40000000000000036</v>
      </c>
    </row>
    <row r="233" spans="1:7" x14ac:dyDescent="0.35">
      <c r="A233" s="1">
        <v>37712</v>
      </c>
      <c r="B233">
        <v>14743.566999999999</v>
      </c>
      <c r="C233" s="1">
        <v>38078</v>
      </c>
      <c r="D233">
        <v>5.6</v>
      </c>
      <c r="E233" s="1">
        <f t="shared" si="9"/>
        <v>38443</v>
      </c>
      <c r="F233">
        <f t="shared" si="10"/>
        <v>3.6177355801611855</v>
      </c>
      <c r="G233" s="3">
        <f t="shared" si="11"/>
        <v>-0.5</v>
      </c>
    </row>
    <row r="234" spans="1:7" x14ac:dyDescent="0.35">
      <c r="A234" s="1">
        <v>37803</v>
      </c>
      <c r="B234">
        <v>14988.781999999999</v>
      </c>
      <c r="C234" s="1">
        <v>38169</v>
      </c>
      <c r="D234">
        <v>5.4</v>
      </c>
      <c r="E234" s="1">
        <f t="shared" si="9"/>
        <v>38534</v>
      </c>
      <c r="F234">
        <f t="shared" si="10"/>
        <v>3.4485988471707918</v>
      </c>
      <c r="G234" s="3">
        <f t="shared" si="11"/>
        <v>-0.40000000000000036</v>
      </c>
    </row>
    <row r="235" spans="1:7" x14ac:dyDescent="0.35">
      <c r="A235" s="1">
        <v>37895</v>
      </c>
      <c r="B235">
        <v>15162.76</v>
      </c>
      <c r="C235" s="1">
        <v>38261</v>
      </c>
      <c r="D235">
        <v>5.4</v>
      </c>
      <c r="E235" s="1">
        <f t="shared" si="9"/>
        <v>38626</v>
      </c>
      <c r="F235">
        <f t="shared" si="10"/>
        <v>2.9727366937913002</v>
      </c>
      <c r="G235" s="3">
        <f t="shared" si="11"/>
        <v>-0.40000000000000036</v>
      </c>
    </row>
    <row r="236" spans="1:7" x14ac:dyDescent="0.35">
      <c r="A236" s="1">
        <v>37987</v>
      </c>
      <c r="B236">
        <v>15248.68</v>
      </c>
      <c r="C236" s="1">
        <v>38353</v>
      </c>
      <c r="D236">
        <v>5.3</v>
      </c>
      <c r="E236" s="1">
        <f t="shared" si="9"/>
        <v>38718</v>
      </c>
      <c r="F236">
        <f t="shared" si="10"/>
        <v>3.2131067957182013</v>
      </c>
      <c r="G236" s="3">
        <f t="shared" si="11"/>
        <v>-0.59999999999999964</v>
      </c>
    </row>
    <row r="237" spans="1:7" x14ac:dyDescent="0.35">
      <c r="A237" s="1">
        <v>38078</v>
      </c>
      <c r="B237">
        <v>15366.85</v>
      </c>
      <c r="C237" s="1">
        <v>38443</v>
      </c>
      <c r="D237">
        <v>5.0999999999999996</v>
      </c>
      <c r="E237" s="1">
        <f t="shared" si="9"/>
        <v>38808</v>
      </c>
      <c r="F237">
        <f t="shared" si="10"/>
        <v>2.9729038556202125</v>
      </c>
      <c r="G237" s="3">
        <f t="shared" si="11"/>
        <v>-0.5</v>
      </c>
    </row>
    <row r="238" spans="1:7" x14ac:dyDescent="0.35">
      <c r="A238" s="1">
        <v>38169</v>
      </c>
      <c r="B238">
        <v>15512.619000000001</v>
      </c>
      <c r="C238" s="1">
        <v>38534</v>
      </c>
      <c r="D238">
        <v>5</v>
      </c>
      <c r="E238" s="1">
        <f t="shared" si="9"/>
        <v>38899</v>
      </c>
      <c r="F238">
        <f t="shared" si="10"/>
        <v>2.325277937424497</v>
      </c>
      <c r="G238" s="3">
        <f t="shared" si="11"/>
        <v>-0.40000000000000036</v>
      </c>
    </row>
    <row r="239" spans="1:7" x14ac:dyDescent="0.35">
      <c r="A239" s="1">
        <v>38261</v>
      </c>
      <c r="B239">
        <v>15670.88</v>
      </c>
      <c r="C239" s="1">
        <v>38626</v>
      </c>
      <c r="D239">
        <v>5</v>
      </c>
      <c r="E239" s="1">
        <f t="shared" si="9"/>
        <v>38991</v>
      </c>
      <c r="F239">
        <f t="shared" si="10"/>
        <v>2.6345603763438197</v>
      </c>
      <c r="G239" s="3">
        <f t="shared" si="11"/>
        <v>-0.59999999999999964</v>
      </c>
    </row>
    <row r="240" spans="1:7" x14ac:dyDescent="0.35">
      <c r="A240" s="1">
        <v>38353</v>
      </c>
      <c r="B240">
        <v>15844.727000000001</v>
      </c>
      <c r="C240" s="1">
        <v>38718</v>
      </c>
      <c r="D240">
        <v>4.7</v>
      </c>
      <c r="E240" s="1">
        <f t="shared" si="9"/>
        <v>39083</v>
      </c>
      <c r="F240">
        <f t="shared" si="10"/>
        <v>1.5767249700146868</v>
      </c>
      <c r="G240" s="3">
        <f t="shared" si="11"/>
        <v>-0.20000000000000018</v>
      </c>
    </row>
    <row r="241" spans="1:7" x14ac:dyDescent="0.35">
      <c r="A241" s="1">
        <v>38443</v>
      </c>
      <c r="B241">
        <v>15922.781999999999</v>
      </c>
      <c r="C241" s="1">
        <v>38808</v>
      </c>
      <c r="D241">
        <v>4.5999999999999996</v>
      </c>
      <c r="E241" s="1">
        <f t="shared" si="9"/>
        <v>39173</v>
      </c>
      <c r="F241">
        <f t="shared" si="10"/>
        <v>1.9343747200181172</v>
      </c>
      <c r="G241" s="3">
        <f t="shared" si="11"/>
        <v>-9.9999999999999645E-2</v>
      </c>
    </row>
    <row r="242" spans="1:7" x14ac:dyDescent="0.35">
      <c r="A242" s="1">
        <v>38534</v>
      </c>
      <c r="B242">
        <v>16047.587</v>
      </c>
      <c r="C242" s="1">
        <v>38899</v>
      </c>
      <c r="D242">
        <v>4.5999999999999996</v>
      </c>
      <c r="E242" s="1">
        <f t="shared" si="9"/>
        <v>39264</v>
      </c>
      <c r="F242">
        <f t="shared" si="10"/>
        <v>2.3680360773066234</v>
      </c>
      <c r="G242" s="3">
        <f t="shared" si="11"/>
        <v>0.10000000000000053</v>
      </c>
    </row>
    <row r="243" spans="1:7" x14ac:dyDescent="0.35">
      <c r="A243" s="1">
        <v>38626</v>
      </c>
      <c r="B243">
        <v>16136.734</v>
      </c>
      <c r="C243" s="1">
        <v>38991</v>
      </c>
      <c r="D243">
        <v>4.4000000000000004</v>
      </c>
      <c r="E243" s="1">
        <f t="shared" si="9"/>
        <v>39356</v>
      </c>
      <c r="F243">
        <f t="shared" si="10"/>
        <v>2.1333646824578612</v>
      </c>
      <c r="G243" s="3">
        <f t="shared" si="11"/>
        <v>0.39999999999999947</v>
      </c>
    </row>
    <row r="244" spans="1:7" x14ac:dyDescent="0.35">
      <c r="A244" s="1">
        <v>38718</v>
      </c>
      <c r="B244">
        <v>16353.834999999999</v>
      </c>
      <c r="C244" s="1">
        <v>39083</v>
      </c>
      <c r="D244">
        <v>4.5</v>
      </c>
      <c r="E244" s="1">
        <f t="shared" si="9"/>
        <v>39448</v>
      </c>
      <c r="F244">
        <f t="shared" si="10"/>
        <v>1.3924712055185307</v>
      </c>
      <c r="G244" s="3">
        <f t="shared" si="11"/>
        <v>0.5</v>
      </c>
    </row>
    <row r="245" spans="1:7" x14ac:dyDescent="0.35">
      <c r="A245" s="1">
        <v>38808</v>
      </c>
      <c r="B245">
        <v>16396.151000000002</v>
      </c>
      <c r="C245" s="1">
        <v>39173</v>
      </c>
      <c r="D245">
        <v>4.5</v>
      </c>
      <c r="E245" s="1">
        <f t="shared" si="9"/>
        <v>39539</v>
      </c>
      <c r="F245">
        <f t="shared" si="10"/>
        <v>1.3760107660276244</v>
      </c>
      <c r="G245" s="3">
        <f t="shared" si="11"/>
        <v>0.79999999999999982</v>
      </c>
    </row>
    <row r="246" spans="1:7" x14ac:dyDescent="0.35">
      <c r="A246" s="1">
        <v>38899</v>
      </c>
      <c r="B246">
        <v>16420.738000000001</v>
      </c>
      <c r="C246" s="1">
        <v>39264</v>
      </c>
      <c r="D246">
        <v>4.7</v>
      </c>
      <c r="E246" s="1">
        <f t="shared" si="9"/>
        <v>39630</v>
      </c>
      <c r="F246">
        <f t="shared" si="10"/>
        <v>0.26596727212868654</v>
      </c>
      <c r="G246" s="3">
        <f t="shared" si="11"/>
        <v>1.2999999999999998</v>
      </c>
    </row>
    <row r="247" spans="1:7" x14ac:dyDescent="0.35">
      <c r="A247" s="1">
        <v>38991</v>
      </c>
      <c r="B247">
        <v>16561.866000000002</v>
      </c>
      <c r="C247" s="1">
        <v>39356</v>
      </c>
      <c r="D247">
        <v>4.8</v>
      </c>
      <c r="E247" s="1">
        <f t="shared" si="9"/>
        <v>39722</v>
      </c>
      <c r="F247">
        <f t="shared" si="10"/>
        <v>-2.5411536884212604</v>
      </c>
      <c r="G247" s="3">
        <f t="shared" si="11"/>
        <v>2.1000000000000005</v>
      </c>
    </row>
    <row r="248" spans="1:7" x14ac:dyDescent="0.35">
      <c r="A248" s="1">
        <v>39083</v>
      </c>
      <c r="B248">
        <v>16611.689999999999</v>
      </c>
      <c r="C248" s="1">
        <v>39448</v>
      </c>
      <c r="D248">
        <v>5</v>
      </c>
      <c r="E248" s="1">
        <f t="shared" si="9"/>
        <v>39814</v>
      </c>
      <c r="F248">
        <f t="shared" si="10"/>
        <v>-3.2342272930783178</v>
      </c>
      <c r="G248" s="3">
        <f t="shared" si="11"/>
        <v>3.3000000000000007</v>
      </c>
    </row>
    <row r="249" spans="1:7" x14ac:dyDescent="0.35">
      <c r="A249" s="1">
        <v>39173</v>
      </c>
      <c r="B249">
        <v>16713.313999999998</v>
      </c>
      <c r="C249" s="1">
        <v>39539</v>
      </c>
      <c r="D249">
        <v>5.3</v>
      </c>
      <c r="E249" s="1">
        <f t="shared" si="9"/>
        <v>39904</v>
      </c>
      <c r="F249">
        <f t="shared" si="10"/>
        <v>-3.9788374053187248</v>
      </c>
      <c r="G249" s="3">
        <f t="shared" si="11"/>
        <v>4.0000000000000009</v>
      </c>
    </row>
    <row r="250" spans="1:7" x14ac:dyDescent="0.35">
      <c r="A250" s="1">
        <v>39264</v>
      </c>
      <c r="B250">
        <v>16809.587</v>
      </c>
      <c r="C250" s="1">
        <v>39630</v>
      </c>
      <c r="D250">
        <v>6</v>
      </c>
      <c r="E250" s="1">
        <f t="shared" si="9"/>
        <v>39995</v>
      </c>
      <c r="F250">
        <f t="shared" si="10"/>
        <v>-3.1328157006863644</v>
      </c>
      <c r="G250" s="3">
        <f t="shared" si="11"/>
        <v>3.5999999999999996</v>
      </c>
    </row>
    <row r="251" spans="1:7" x14ac:dyDescent="0.35">
      <c r="A251" s="1">
        <v>39356</v>
      </c>
      <c r="B251">
        <v>16915.190999999999</v>
      </c>
      <c r="C251" s="1">
        <v>39722</v>
      </c>
      <c r="D251">
        <v>6.9</v>
      </c>
      <c r="E251" s="1">
        <f t="shared" si="9"/>
        <v>40087</v>
      </c>
      <c r="F251">
        <f t="shared" si="10"/>
        <v>0.10557252348297741</v>
      </c>
      <c r="G251" s="3">
        <f t="shared" si="11"/>
        <v>3</v>
      </c>
    </row>
    <row r="252" spans="1:7" x14ac:dyDescent="0.35">
      <c r="A252" s="1">
        <v>39448</v>
      </c>
      <c r="B252">
        <v>16843.003000000001</v>
      </c>
      <c r="C252" s="1">
        <v>39814</v>
      </c>
      <c r="D252">
        <v>8.3000000000000007</v>
      </c>
      <c r="E252" s="1">
        <f t="shared" si="9"/>
        <v>40179</v>
      </c>
      <c r="F252">
        <f t="shared" si="10"/>
        <v>1.7452658449103264</v>
      </c>
      <c r="G252" s="3">
        <f t="shared" si="11"/>
        <v>1.5</v>
      </c>
    </row>
    <row r="253" spans="1:7" x14ac:dyDescent="0.35">
      <c r="A253" s="1">
        <v>39539</v>
      </c>
      <c r="B253">
        <v>16943.291000000001</v>
      </c>
      <c r="C253" s="1">
        <v>39904</v>
      </c>
      <c r="D253">
        <v>9.3000000000000007</v>
      </c>
      <c r="E253" s="1">
        <f t="shared" si="9"/>
        <v>40269</v>
      </c>
      <c r="F253">
        <f t="shared" si="10"/>
        <v>2.9135950291180102</v>
      </c>
      <c r="G253" s="3">
        <f t="shared" si="11"/>
        <v>0.29999999999999893</v>
      </c>
    </row>
    <row r="254" spans="1:7" x14ac:dyDescent="0.35">
      <c r="A254" s="1">
        <v>39630</v>
      </c>
      <c r="B254">
        <v>16854.294999999998</v>
      </c>
      <c r="C254" s="1">
        <v>39995</v>
      </c>
      <c r="D254">
        <v>9.6</v>
      </c>
      <c r="E254" s="1">
        <f t="shared" si="9"/>
        <v>40360</v>
      </c>
      <c r="F254">
        <f t="shared" si="10"/>
        <v>3.344209253779229</v>
      </c>
      <c r="G254" s="3">
        <f t="shared" si="11"/>
        <v>-9.9999999999999645E-2</v>
      </c>
    </row>
    <row r="255" spans="1:7" x14ac:dyDescent="0.35">
      <c r="A255" s="1">
        <v>39722</v>
      </c>
      <c r="B255">
        <v>16485.349999999999</v>
      </c>
      <c r="C255" s="1">
        <v>40087</v>
      </c>
      <c r="D255">
        <v>9.9</v>
      </c>
      <c r="E255" s="1">
        <f t="shared" si="9"/>
        <v>40452</v>
      </c>
      <c r="F255">
        <f t="shared" si="10"/>
        <v>2.7759609093124693</v>
      </c>
      <c r="G255" s="3">
        <f t="shared" si="11"/>
        <v>-0.40000000000000036</v>
      </c>
    </row>
    <row r="256" spans="1:7" x14ac:dyDescent="0.35">
      <c r="A256" s="1">
        <v>39814</v>
      </c>
      <c r="B256">
        <v>16298.262000000001</v>
      </c>
      <c r="C256" s="1">
        <v>40179</v>
      </c>
      <c r="D256">
        <v>9.8000000000000007</v>
      </c>
      <c r="E256" s="1">
        <f t="shared" si="9"/>
        <v>40544</v>
      </c>
      <c r="F256">
        <f t="shared" si="10"/>
        <v>2.0377971996133448</v>
      </c>
      <c r="G256" s="3">
        <f t="shared" si="11"/>
        <v>-0.80000000000000071</v>
      </c>
    </row>
    <row r="257" spans="1:7" x14ac:dyDescent="0.35">
      <c r="A257" s="1">
        <v>39904</v>
      </c>
      <c r="B257">
        <v>16269.145</v>
      </c>
      <c r="C257" s="1">
        <v>40269</v>
      </c>
      <c r="D257">
        <v>9.6</v>
      </c>
      <c r="E257" s="1">
        <f t="shared" si="9"/>
        <v>40634</v>
      </c>
      <c r="F257">
        <f t="shared" si="10"/>
        <v>1.7437088645501975</v>
      </c>
      <c r="G257" s="3">
        <f t="shared" si="11"/>
        <v>-0.5</v>
      </c>
    </row>
    <row r="258" spans="1:7" x14ac:dyDescent="0.35">
      <c r="A258" s="1">
        <v>39995</v>
      </c>
      <c r="B258">
        <v>16326.281000000001</v>
      </c>
      <c r="C258" s="1">
        <v>40360</v>
      </c>
      <c r="D258">
        <v>9.5</v>
      </c>
      <c r="E258" s="1">
        <f t="shared" si="9"/>
        <v>40725</v>
      </c>
      <c r="F258">
        <f t="shared" si="10"/>
        <v>0.94265346456723353</v>
      </c>
      <c r="G258" s="3">
        <f t="shared" si="11"/>
        <v>-0.5</v>
      </c>
    </row>
    <row r="259" spans="1:7" x14ac:dyDescent="0.35">
      <c r="A259" s="1">
        <v>40087</v>
      </c>
      <c r="B259">
        <v>16502.754000000001</v>
      </c>
      <c r="C259" s="1">
        <v>40452</v>
      </c>
      <c r="D259">
        <v>9.5</v>
      </c>
      <c r="E259" s="1">
        <f t="shared" si="9"/>
        <v>40817</v>
      </c>
      <c r="F259">
        <f t="shared" si="10"/>
        <v>1.543075871606514</v>
      </c>
      <c r="G259" s="3">
        <f t="shared" si="11"/>
        <v>-0.90000000000000036</v>
      </c>
    </row>
    <row r="260" spans="1:7" x14ac:dyDescent="0.35">
      <c r="A260" s="1">
        <v>40179</v>
      </c>
      <c r="B260">
        <v>16582.71</v>
      </c>
      <c r="C260" s="1">
        <v>40544</v>
      </c>
      <c r="D260">
        <v>9</v>
      </c>
      <c r="E260" s="1">
        <f t="shared" si="9"/>
        <v>40909</v>
      </c>
      <c r="F260">
        <f t="shared" si="10"/>
        <v>2.6380693108862374</v>
      </c>
      <c r="G260" s="3">
        <f t="shared" si="11"/>
        <v>-0.69999999999999929</v>
      </c>
    </row>
    <row r="261" spans="1:7" x14ac:dyDescent="0.35">
      <c r="A261" s="1">
        <v>40269</v>
      </c>
      <c r="B261">
        <v>16743.162</v>
      </c>
      <c r="C261" s="1">
        <v>40634</v>
      </c>
      <c r="D261">
        <v>9.1</v>
      </c>
      <c r="E261" s="1">
        <f t="shared" si="9"/>
        <v>41000</v>
      </c>
      <c r="F261">
        <f t="shared" si="10"/>
        <v>2.4033358391379211</v>
      </c>
      <c r="G261" s="3">
        <f t="shared" si="11"/>
        <v>-0.90000000000000036</v>
      </c>
    </row>
    <row r="262" spans="1:7" x14ac:dyDescent="0.35">
      <c r="A262" s="1">
        <v>40360</v>
      </c>
      <c r="B262">
        <v>16872.266</v>
      </c>
      <c r="C262" s="1">
        <v>40725</v>
      </c>
      <c r="D262">
        <v>9</v>
      </c>
      <c r="E262" s="1">
        <f t="shared" si="9"/>
        <v>41091</v>
      </c>
      <c r="F262">
        <f t="shared" si="10"/>
        <v>2.5737123144880414</v>
      </c>
      <c r="G262" s="3">
        <f t="shared" si="11"/>
        <v>-1</v>
      </c>
    </row>
    <row r="263" spans="1:7" x14ac:dyDescent="0.35">
      <c r="A263" s="1">
        <v>40452</v>
      </c>
      <c r="B263">
        <v>16960.864000000001</v>
      </c>
      <c r="C263" s="1">
        <v>40817</v>
      </c>
      <c r="D263">
        <v>8.6</v>
      </c>
      <c r="E263" s="1">
        <f t="shared" si="9"/>
        <v>41183</v>
      </c>
      <c r="F263">
        <f t="shared" si="10"/>
        <v>1.5518520073324771</v>
      </c>
      <c r="G263" s="3">
        <f t="shared" si="11"/>
        <v>-0.79999999999999982</v>
      </c>
    </row>
    <row r="264" spans="1:7" x14ac:dyDescent="0.35">
      <c r="A264" s="1">
        <v>40544</v>
      </c>
      <c r="B264">
        <v>16920.632000000001</v>
      </c>
      <c r="C264" s="1">
        <v>40909</v>
      </c>
      <c r="D264">
        <v>8.3000000000000007</v>
      </c>
      <c r="E264" s="1">
        <f t="shared" si="9"/>
        <v>41275</v>
      </c>
      <c r="F264">
        <f t="shared" si="10"/>
        <v>1.7008684857094281</v>
      </c>
      <c r="G264" s="3">
        <f t="shared" si="11"/>
        <v>-0.60000000000000053</v>
      </c>
    </row>
    <row r="265" spans="1:7" x14ac:dyDescent="0.35">
      <c r="A265" s="1">
        <v>40634</v>
      </c>
      <c r="B265">
        <v>17035.114000000001</v>
      </c>
      <c r="C265" s="1">
        <v>41000</v>
      </c>
      <c r="D265">
        <v>8.1999999999999993</v>
      </c>
      <c r="E265" s="1">
        <f t="shared" ref="E265:E305" si="12">C269</f>
        <v>41365</v>
      </c>
      <c r="F265">
        <f t="shared" ref="F265:F305" si="13">(B273/B269-1)*100</f>
        <v>1.5199382041070075</v>
      </c>
      <c r="G265" s="3">
        <f t="shared" ref="G265:G305" si="14">D269-D265</f>
        <v>-0.69999999999999929</v>
      </c>
    </row>
    <row r="266" spans="1:7" x14ac:dyDescent="0.35">
      <c r="A266" s="1">
        <v>40725</v>
      </c>
      <c r="B266">
        <v>17031.312999999998</v>
      </c>
      <c r="C266" s="1">
        <v>41091</v>
      </c>
      <c r="D266">
        <v>8</v>
      </c>
      <c r="E266" s="1">
        <f t="shared" si="12"/>
        <v>41456</v>
      </c>
      <c r="F266">
        <f t="shared" si="13"/>
        <v>2.2370224932955152</v>
      </c>
      <c r="G266" s="3">
        <f t="shared" si="14"/>
        <v>-0.79999999999999982</v>
      </c>
    </row>
    <row r="267" spans="1:7" x14ac:dyDescent="0.35">
      <c r="A267" s="1">
        <v>40817</v>
      </c>
      <c r="B267">
        <v>17222.582999999999</v>
      </c>
      <c r="C267" s="1">
        <v>41183</v>
      </c>
      <c r="D267">
        <v>7.8</v>
      </c>
      <c r="E267" s="1">
        <f t="shared" si="12"/>
        <v>41548</v>
      </c>
      <c r="F267">
        <f t="shared" si="13"/>
        <v>3.0091449601746367</v>
      </c>
      <c r="G267" s="3">
        <f t="shared" si="14"/>
        <v>-0.89999999999999947</v>
      </c>
    </row>
    <row r="268" spans="1:7" x14ac:dyDescent="0.35">
      <c r="A268" s="1">
        <v>40909</v>
      </c>
      <c r="B268">
        <v>17367.009999999998</v>
      </c>
      <c r="C268" s="1">
        <v>41275</v>
      </c>
      <c r="D268">
        <v>7.7</v>
      </c>
      <c r="E268" s="1">
        <f t="shared" si="12"/>
        <v>41640</v>
      </c>
      <c r="F268">
        <f t="shared" si="13"/>
        <v>1.6508175559380112</v>
      </c>
      <c r="G268" s="3">
        <f t="shared" si="14"/>
        <v>-1</v>
      </c>
    </row>
    <row r="269" spans="1:7" x14ac:dyDescent="0.35">
      <c r="A269" s="1">
        <v>41000</v>
      </c>
      <c r="B269">
        <v>17444.525000000001</v>
      </c>
      <c r="C269" s="1">
        <v>41365</v>
      </c>
      <c r="D269">
        <v>7.5</v>
      </c>
      <c r="E269" s="1">
        <f t="shared" si="12"/>
        <v>41730</v>
      </c>
      <c r="F269">
        <f t="shared" si="13"/>
        <v>2.6891521587272926</v>
      </c>
      <c r="G269" s="3">
        <f t="shared" si="14"/>
        <v>-1.2999999999999998</v>
      </c>
    </row>
    <row r="270" spans="1:7" x14ac:dyDescent="0.35">
      <c r="A270" s="1">
        <v>41091</v>
      </c>
      <c r="B270">
        <v>17469.650000000001</v>
      </c>
      <c r="C270" s="1">
        <v>41456</v>
      </c>
      <c r="D270">
        <v>7.2</v>
      </c>
      <c r="E270" s="1">
        <f t="shared" si="12"/>
        <v>41821</v>
      </c>
      <c r="F270">
        <f t="shared" si="13"/>
        <v>3.059782928201682</v>
      </c>
      <c r="G270" s="3">
        <f t="shared" si="14"/>
        <v>-1.1000000000000005</v>
      </c>
    </row>
    <row r="271" spans="1:7" x14ac:dyDescent="0.35">
      <c r="A271" s="1">
        <v>41183</v>
      </c>
      <c r="B271">
        <v>17489.851999999999</v>
      </c>
      <c r="C271" s="1">
        <v>41548</v>
      </c>
      <c r="D271">
        <v>6.9</v>
      </c>
      <c r="E271" s="1">
        <f t="shared" si="12"/>
        <v>41913</v>
      </c>
      <c r="F271">
        <f t="shared" si="13"/>
        <v>2.6858351011456394</v>
      </c>
      <c r="G271" s="3">
        <f t="shared" si="14"/>
        <v>-1.2000000000000002</v>
      </c>
    </row>
    <row r="272" spans="1:7" x14ac:dyDescent="0.35">
      <c r="A272" s="1">
        <v>41275</v>
      </c>
      <c r="B272">
        <v>17662.400000000001</v>
      </c>
      <c r="C272" s="1">
        <v>41640</v>
      </c>
      <c r="D272">
        <v>6.7</v>
      </c>
      <c r="E272" s="1">
        <f t="shared" si="12"/>
        <v>42005</v>
      </c>
      <c r="F272">
        <f t="shared" si="13"/>
        <v>3.9692994988184793</v>
      </c>
      <c r="G272" s="3">
        <f t="shared" si="14"/>
        <v>-1.2000000000000002</v>
      </c>
    </row>
    <row r="273" spans="1:7" x14ac:dyDescent="0.35">
      <c r="A273" s="1">
        <v>41365</v>
      </c>
      <c r="B273">
        <v>17709.670999999998</v>
      </c>
      <c r="C273" s="1">
        <v>41730</v>
      </c>
      <c r="D273">
        <v>6.2</v>
      </c>
      <c r="E273" s="1">
        <f t="shared" si="12"/>
        <v>42095</v>
      </c>
      <c r="F273">
        <f t="shared" si="13"/>
        <v>3.2790878609270546</v>
      </c>
      <c r="G273" s="3">
        <f t="shared" si="14"/>
        <v>-0.79999999999999982</v>
      </c>
    </row>
    <row r="274" spans="1:7" x14ac:dyDescent="0.35">
      <c r="A274" s="1">
        <v>41456</v>
      </c>
      <c r="B274">
        <v>17860.45</v>
      </c>
      <c r="C274" s="1">
        <v>41821</v>
      </c>
      <c r="D274">
        <v>6.1</v>
      </c>
      <c r="E274" s="1">
        <f t="shared" si="12"/>
        <v>42186</v>
      </c>
      <c r="F274">
        <f t="shared" si="13"/>
        <v>2.4473213664345517</v>
      </c>
      <c r="G274" s="3">
        <f t="shared" si="14"/>
        <v>-1</v>
      </c>
    </row>
    <row r="275" spans="1:7" x14ac:dyDescent="0.35">
      <c r="A275" s="1">
        <v>41548</v>
      </c>
      <c r="B275">
        <v>18016.147000000001</v>
      </c>
      <c r="C275" s="1">
        <v>41913</v>
      </c>
      <c r="D275">
        <v>5.7</v>
      </c>
      <c r="E275" s="1">
        <f t="shared" si="12"/>
        <v>42278</v>
      </c>
      <c r="F275">
        <f t="shared" si="13"/>
        <v>2.1198613126648169</v>
      </c>
      <c r="G275" s="3">
        <f t="shared" si="14"/>
        <v>-0.70000000000000018</v>
      </c>
    </row>
    <row r="276" spans="1:7" x14ac:dyDescent="0.35">
      <c r="A276" s="1">
        <v>41640</v>
      </c>
      <c r="B276">
        <v>17953.973999999998</v>
      </c>
      <c r="C276" s="1">
        <v>42005</v>
      </c>
      <c r="D276">
        <v>5.5</v>
      </c>
      <c r="E276" s="1">
        <f t="shared" si="12"/>
        <v>42370</v>
      </c>
      <c r="F276">
        <f t="shared" si="13"/>
        <v>1.7950168913805964</v>
      </c>
      <c r="G276" s="3">
        <f t="shared" si="14"/>
        <v>-0.59999999999999964</v>
      </c>
    </row>
    <row r="277" spans="1:7" x14ac:dyDescent="0.35">
      <c r="A277" s="1">
        <v>41730</v>
      </c>
      <c r="B277">
        <v>18185.911</v>
      </c>
      <c r="C277" s="1">
        <v>42095</v>
      </c>
      <c r="D277">
        <v>5.4</v>
      </c>
      <c r="E277" s="1">
        <f t="shared" si="12"/>
        <v>42461</v>
      </c>
      <c r="F277">
        <f t="shared" si="13"/>
        <v>1.4932508327147209</v>
      </c>
      <c r="G277" s="3">
        <f t="shared" si="14"/>
        <v>-0.5</v>
      </c>
    </row>
    <row r="278" spans="1:7" x14ac:dyDescent="0.35">
      <c r="A278" s="1">
        <v>41821</v>
      </c>
      <c r="B278">
        <v>18406.940999999999</v>
      </c>
      <c r="C278" s="1">
        <v>42186</v>
      </c>
      <c r="D278">
        <v>5.0999999999999996</v>
      </c>
      <c r="E278" s="1">
        <f t="shared" si="12"/>
        <v>42552</v>
      </c>
      <c r="F278">
        <f t="shared" si="13"/>
        <v>1.8057615310855146</v>
      </c>
      <c r="G278" s="3">
        <f t="shared" si="14"/>
        <v>-0.19999999999999929</v>
      </c>
    </row>
    <row r="279" spans="1:7" x14ac:dyDescent="0.35">
      <c r="A279" s="1">
        <v>41913</v>
      </c>
      <c r="B279">
        <v>18500.030999999999</v>
      </c>
      <c r="C279" s="1">
        <v>42278</v>
      </c>
      <c r="D279">
        <v>5</v>
      </c>
      <c r="E279" s="1">
        <f t="shared" si="12"/>
        <v>42644</v>
      </c>
      <c r="F279">
        <f t="shared" si="13"/>
        <v>2.1815663030564147</v>
      </c>
      <c r="G279" s="3">
        <f t="shared" si="14"/>
        <v>-0.20000000000000018</v>
      </c>
    </row>
    <row r="280" spans="1:7" x14ac:dyDescent="0.35">
      <c r="A280" s="1">
        <v>42005</v>
      </c>
      <c r="B280">
        <v>18666.620999999999</v>
      </c>
      <c r="C280" s="1">
        <v>42370</v>
      </c>
      <c r="D280">
        <v>4.9000000000000004</v>
      </c>
      <c r="E280" s="1">
        <f t="shared" si="12"/>
        <v>42736</v>
      </c>
      <c r="F280">
        <f t="shared" si="13"/>
        <v>2.0874616941966906</v>
      </c>
      <c r="G280" s="3">
        <f t="shared" si="14"/>
        <v>-0.30000000000000071</v>
      </c>
    </row>
    <row r="281" spans="1:7" x14ac:dyDescent="0.35">
      <c r="A281" s="1">
        <v>42095</v>
      </c>
      <c r="B281">
        <v>18782.242999999999</v>
      </c>
      <c r="C281" s="1">
        <v>42461</v>
      </c>
      <c r="D281">
        <v>4.9000000000000004</v>
      </c>
      <c r="E281" s="1">
        <f t="shared" si="12"/>
        <v>42826</v>
      </c>
      <c r="F281">
        <f t="shared" si="13"/>
        <v>2.3304137937582903</v>
      </c>
      <c r="G281" s="3">
        <f t="shared" si="14"/>
        <v>-0.5</v>
      </c>
    </row>
    <row r="282" spans="1:7" x14ac:dyDescent="0.35">
      <c r="A282" s="1">
        <v>42186</v>
      </c>
      <c r="B282">
        <v>18857.418000000001</v>
      </c>
      <c r="C282" s="1">
        <v>42552</v>
      </c>
      <c r="D282">
        <v>4.9000000000000004</v>
      </c>
      <c r="E282" s="1">
        <f t="shared" si="12"/>
        <v>42917</v>
      </c>
      <c r="F282">
        <f t="shared" si="13"/>
        <v>2.4108214121745908</v>
      </c>
      <c r="G282" s="3">
        <f t="shared" si="14"/>
        <v>-0.60000000000000053</v>
      </c>
    </row>
    <row r="283" spans="1:7" x14ac:dyDescent="0.35">
      <c r="A283" s="1">
        <v>42278</v>
      </c>
      <c r="B283">
        <v>18892.205999999998</v>
      </c>
      <c r="C283" s="1">
        <v>42644</v>
      </c>
      <c r="D283">
        <v>4.8</v>
      </c>
      <c r="E283" s="1">
        <f t="shared" si="12"/>
        <v>43009</v>
      </c>
      <c r="F283">
        <f t="shared" si="13"/>
        <v>2.9941434967617697</v>
      </c>
      <c r="G283" s="3">
        <f t="shared" si="14"/>
        <v>-0.59999999999999964</v>
      </c>
    </row>
    <row r="284" spans="1:7" x14ac:dyDescent="0.35">
      <c r="A284" s="1">
        <v>42370</v>
      </c>
      <c r="B284">
        <v>19001.689999999999</v>
      </c>
      <c r="C284" s="1">
        <v>42736</v>
      </c>
      <c r="D284">
        <v>4.5999999999999996</v>
      </c>
      <c r="E284" s="1">
        <f t="shared" si="12"/>
        <v>43101</v>
      </c>
      <c r="F284">
        <f t="shared" si="13"/>
        <v>3.3288100947591159</v>
      </c>
      <c r="G284" s="3">
        <f t="shared" si="14"/>
        <v>-0.59999999999999964</v>
      </c>
    </row>
    <row r="285" spans="1:7" x14ac:dyDescent="0.35">
      <c r="A285" s="1">
        <v>42461</v>
      </c>
      <c r="B285">
        <v>19062.708999999999</v>
      </c>
      <c r="C285" s="1">
        <v>42826</v>
      </c>
      <c r="D285">
        <v>4.4000000000000004</v>
      </c>
      <c r="E285" s="1">
        <f t="shared" si="12"/>
        <v>43191</v>
      </c>
      <c r="F285">
        <f t="shared" si="13"/>
        <v>3.2989628465220244</v>
      </c>
      <c r="G285" s="3">
        <f t="shared" si="14"/>
        <v>-0.50000000000000044</v>
      </c>
    </row>
    <row r="286" spans="1:7" x14ac:dyDescent="0.35">
      <c r="A286" s="1">
        <v>42552</v>
      </c>
      <c r="B286">
        <v>19197.937999999998</v>
      </c>
      <c r="C286" s="1">
        <v>42917</v>
      </c>
      <c r="D286">
        <v>4.3</v>
      </c>
      <c r="E286" s="1">
        <f t="shared" si="12"/>
        <v>43282</v>
      </c>
      <c r="F286">
        <f t="shared" si="13"/>
        <v>3.130030640718684</v>
      </c>
      <c r="G286" s="3">
        <f t="shared" si="14"/>
        <v>-0.5</v>
      </c>
    </row>
    <row r="287" spans="1:7" x14ac:dyDescent="0.35">
      <c r="A287" s="1">
        <v>42644</v>
      </c>
      <c r="B287">
        <v>19304.351999999999</v>
      </c>
      <c r="C287" s="1">
        <v>43009</v>
      </c>
      <c r="D287">
        <v>4.2</v>
      </c>
      <c r="E287" s="1">
        <f t="shared" si="12"/>
        <v>43374</v>
      </c>
      <c r="F287">
        <f t="shared" si="13"/>
        <v>2.125110751484538</v>
      </c>
      <c r="G287" s="3">
        <f t="shared" si="14"/>
        <v>-0.40000000000000036</v>
      </c>
    </row>
    <row r="288" spans="1:7" x14ac:dyDescent="0.35">
      <c r="A288" s="1">
        <v>42736</v>
      </c>
      <c r="B288">
        <v>19398.343000000001</v>
      </c>
      <c r="C288" s="1">
        <v>43101</v>
      </c>
      <c r="D288">
        <v>4</v>
      </c>
      <c r="E288" s="1">
        <f t="shared" si="12"/>
        <v>43466</v>
      </c>
      <c r="F288">
        <f t="shared" si="13"/>
        <v>1.8512850454525775</v>
      </c>
      <c r="G288" s="3">
        <f t="shared" si="14"/>
        <v>-0.10000000000000009</v>
      </c>
    </row>
    <row r="289" spans="1:7" x14ac:dyDescent="0.35">
      <c r="A289" s="1">
        <v>42826</v>
      </c>
      <c r="B289">
        <v>19506.949000000001</v>
      </c>
      <c r="C289" s="1">
        <v>43191</v>
      </c>
      <c r="D289">
        <v>3.9</v>
      </c>
      <c r="E289" s="1">
        <f t="shared" si="12"/>
        <v>43556</v>
      </c>
      <c r="F289">
        <f t="shared" si="13"/>
        <v>2.1540533335291823</v>
      </c>
      <c r="G289" s="3">
        <f t="shared" si="14"/>
        <v>-0.29999999999999982</v>
      </c>
    </row>
    <row r="290" spans="1:7" x14ac:dyDescent="0.35">
      <c r="A290" s="1">
        <v>42917</v>
      </c>
      <c r="B290">
        <v>19660.766</v>
      </c>
      <c r="C290" s="1">
        <v>43282</v>
      </c>
      <c r="D290">
        <v>3.8</v>
      </c>
      <c r="E290" s="1">
        <f t="shared" si="12"/>
        <v>43647</v>
      </c>
      <c r="F290">
        <f t="shared" si="13"/>
        <v>2.6702647849291328</v>
      </c>
      <c r="G290" s="3">
        <f t="shared" si="14"/>
        <v>-0.19999999999999973</v>
      </c>
    </row>
    <row r="291" spans="1:7" x14ac:dyDescent="0.35">
      <c r="A291" s="1">
        <v>43009</v>
      </c>
      <c r="B291">
        <v>19882.351999999999</v>
      </c>
      <c r="C291" s="1">
        <v>43374</v>
      </c>
      <c r="D291">
        <v>3.8</v>
      </c>
      <c r="E291" s="1">
        <f t="shared" si="12"/>
        <v>43739</v>
      </c>
      <c r="F291">
        <f t="shared" si="13"/>
        <v>3.182556070035214</v>
      </c>
      <c r="G291" s="3">
        <f t="shared" si="14"/>
        <v>-0.19999999999999973</v>
      </c>
    </row>
    <row r="292" spans="1:7" x14ac:dyDescent="0.35">
      <c r="A292" s="1">
        <v>43101</v>
      </c>
      <c r="B292">
        <v>20044.077000000001</v>
      </c>
      <c r="C292" s="1">
        <v>43466</v>
      </c>
      <c r="D292">
        <v>3.9</v>
      </c>
      <c r="E292" s="1">
        <f t="shared" si="12"/>
        <v>43831</v>
      </c>
      <c r="F292">
        <f t="shared" si="13"/>
        <v>1.2265547889679818</v>
      </c>
      <c r="G292" s="3">
        <f t="shared" si="14"/>
        <v>-0.10000000000000009</v>
      </c>
    </row>
    <row r="293" spans="1:7" x14ac:dyDescent="0.35">
      <c r="A293" s="1">
        <v>43191</v>
      </c>
      <c r="B293">
        <v>20150.475999999999</v>
      </c>
      <c r="C293" s="1">
        <v>43556</v>
      </c>
      <c r="D293">
        <v>3.6</v>
      </c>
      <c r="E293" s="1">
        <f t="shared" si="12"/>
        <v>43922</v>
      </c>
      <c r="F293">
        <f t="shared" si="13"/>
        <v>-7.5284602105037184</v>
      </c>
      <c r="G293" s="3">
        <f t="shared" si="14"/>
        <v>9.4</v>
      </c>
    </row>
    <row r="294" spans="1:7" x14ac:dyDescent="0.35">
      <c r="A294" s="1">
        <v>43282</v>
      </c>
      <c r="B294">
        <v>20276.153999999999</v>
      </c>
      <c r="C294" s="1">
        <v>43647</v>
      </c>
      <c r="D294">
        <v>3.6</v>
      </c>
      <c r="E294" s="1">
        <f t="shared" si="12"/>
        <v>44013</v>
      </c>
      <c r="F294">
        <f t="shared" si="13"/>
        <v>-1.4689314767167172</v>
      </c>
      <c r="G294" s="3">
        <f t="shared" si="14"/>
        <v>5.2000000000000011</v>
      </c>
    </row>
    <row r="295" spans="1:7" x14ac:dyDescent="0.35">
      <c r="A295" s="1">
        <v>43374</v>
      </c>
      <c r="B295">
        <v>20304.874</v>
      </c>
      <c r="C295" s="1">
        <v>43739</v>
      </c>
      <c r="D295">
        <v>3.6</v>
      </c>
      <c r="E295" s="1">
        <f t="shared" si="12"/>
        <v>44105</v>
      </c>
      <c r="F295">
        <f t="shared" si="13"/>
        <v>-1.0832850303525987</v>
      </c>
      <c r="G295" s="3">
        <f t="shared" si="14"/>
        <v>3.1999999999999997</v>
      </c>
    </row>
    <row r="296" spans="1:7" x14ac:dyDescent="0.35">
      <c r="A296" s="1">
        <v>43466</v>
      </c>
      <c r="B296">
        <v>20415.150000000001</v>
      </c>
      <c r="C296" s="1">
        <v>43831</v>
      </c>
      <c r="D296">
        <v>3.8</v>
      </c>
      <c r="E296" s="1">
        <f t="shared" si="12"/>
        <v>44197</v>
      </c>
      <c r="F296">
        <f t="shared" si="13"/>
        <v>1.5726073238882199</v>
      </c>
      <c r="G296" s="3">
        <f t="shared" si="14"/>
        <v>2.4000000000000004</v>
      </c>
    </row>
    <row r="297" spans="1:7" x14ac:dyDescent="0.35">
      <c r="A297" s="1">
        <v>43556</v>
      </c>
      <c r="B297">
        <v>20584.527999999998</v>
      </c>
      <c r="C297" s="1">
        <v>43922</v>
      </c>
      <c r="D297">
        <v>13</v>
      </c>
      <c r="E297" s="1">
        <f t="shared" si="12"/>
        <v>44287</v>
      </c>
      <c r="F297">
        <f t="shared" si="13"/>
        <v>11.950272211519607</v>
      </c>
      <c r="G297" s="3">
        <f t="shared" si="14"/>
        <v>-7.1</v>
      </c>
    </row>
    <row r="298" spans="1:7" x14ac:dyDescent="0.35">
      <c r="A298" s="1">
        <v>43647</v>
      </c>
      <c r="B298">
        <v>20817.580999999998</v>
      </c>
      <c r="C298" s="1">
        <v>44013</v>
      </c>
      <c r="D298">
        <v>8.8000000000000007</v>
      </c>
      <c r="E298" s="1">
        <f t="shared" si="12"/>
        <v>44378</v>
      </c>
      <c r="F298">
        <f t="shared" si="13"/>
        <v>4.7353167947109309</v>
      </c>
      <c r="G298" s="3">
        <f t="shared" si="14"/>
        <v>-3.7000000000000011</v>
      </c>
    </row>
    <row r="299" spans="1:7" x14ac:dyDescent="0.35">
      <c r="A299" s="1">
        <v>43739</v>
      </c>
      <c r="B299">
        <v>20951.088</v>
      </c>
      <c r="C299" s="1">
        <v>44105</v>
      </c>
      <c r="D299">
        <v>6.8</v>
      </c>
      <c r="E299" s="1">
        <f t="shared" si="12"/>
        <v>44470</v>
      </c>
      <c r="F299">
        <f t="shared" si="13"/>
        <v>5.4210917824865756</v>
      </c>
      <c r="G299" s="3">
        <f t="shared" si="14"/>
        <v>-2.5999999999999996</v>
      </c>
    </row>
    <row r="300" spans="1:7" x14ac:dyDescent="0.35">
      <c r="A300" s="1">
        <v>43831</v>
      </c>
      <c r="B300">
        <v>20665.553</v>
      </c>
      <c r="C300" s="1">
        <v>44197</v>
      </c>
      <c r="D300">
        <v>6.2</v>
      </c>
      <c r="E300" s="1">
        <f t="shared" si="12"/>
        <v>44562</v>
      </c>
      <c r="F300">
        <f t="shared" si="13"/>
        <v>3.5650820052708365</v>
      </c>
      <c r="G300" s="3">
        <f t="shared" si="14"/>
        <v>-2.4000000000000004</v>
      </c>
    </row>
    <row r="301" spans="1:7" x14ac:dyDescent="0.35">
      <c r="A301" s="1">
        <v>43922</v>
      </c>
      <c r="B301">
        <v>19034.830000000002</v>
      </c>
      <c r="C301" s="1">
        <v>44287</v>
      </c>
      <c r="D301">
        <v>5.9</v>
      </c>
      <c r="E301" s="1">
        <f t="shared" si="12"/>
        <v>44652</v>
      </c>
      <c r="F301">
        <f t="shared" si="13"/>
        <v>1.8705984510977824</v>
      </c>
      <c r="G301" s="3">
        <f t="shared" si="14"/>
        <v>-2.3000000000000003</v>
      </c>
    </row>
    <row r="302" spans="1:7" x14ac:dyDescent="0.35">
      <c r="A302" s="1">
        <v>44013</v>
      </c>
      <c r="B302">
        <v>20511.785</v>
      </c>
      <c r="C302" s="1">
        <v>44378</v>
      </c>
      <c r="D302">
        <v>5.0999999999999996</v>
      </c>
      <c r="E302" s="1">
        <f t="shared" si="12"/>
        <v>44743</v>
      </c>
      <c r="F302">
        <f t="shared" si="13"/>
        <v>1.7132131361220271</v>
      </c>
      <c r="G302" s="3">
        <f t="shared" si="14"/>
        <v>-1.4999999999999996</v>
      </c>
    </row>
    <row r="303" spans="1:7" x14ac:dyDescent="0.35">
      <c r="A303" s="1">
        <v>44105</v>
      </c>
      <c r="B303">
        <v>20724.128000000001</v>
      </c>
      <c r="C303" s="1">
        <v>44470</v>
      </c>
      <c r="D303">
        <v>4.2</v>
      </c>
      <c r="E303" s="1">
        <f t="shared" si="12"/>
        <v>44835</v>
      </c>
      <c r="F303">
        <f t="shared" si="13"/>
        <v>0.65169165934091389</v>
      </c>
      <c r="G303" s="3">
        <f t="shared" si="14"/>
        <v>-0.60000000000000009</v>
      </c>
    </row>
    <row r="304" spans="1:7" x14ac:dyDescent="0.35">
      <c r="A304" s="1">
        <v>44197</v>
      </c>
      <c r="B304">
        <v>20990.541000000001</v>
      </c>
      <c r="C304" s="1">
        <v>44562</v>
      </c>
      <c r="D304">
        <v>3.8</v>
      </c>
      <c r="E304" s="1">
        <f t="shared" si="12"/>
        <v>44927</v>
      </c>
      <c r="F304">
        <f t="shared" si="13"/>
        <v>1.7179273017444263</v>
      </c>
      <c r="G304" s="3">
        <f t="shared" si="14"/>
        <v>-0.29999999999999982</v>
      </c>
    </row>
    <row r="305" spans="1:8" x14ac:dyDescent="0.35">
      <c r="A305" s="1">
        <v>44287</v>
      </c>
      <c r="B305">
        <v>21309.544000000002</v>
      </c>
      <c r="C305" s="1">
        <v>44652</v>
      </c>
      <c r="D305">
        <v>3.6</v>
      </c>
      <c r="E305" s="1">
        <f t="shared" si="12"/>
        <v>45017</v>
      </c>
      <c r="F305">
        <f t="shared" si="13"/>
        <v>2.3824681594386554</v>
      </c>
      <c r="G305" s="3">
        <f t="shared" si="14"/>
        <v>0</v>
      </c>
    </row>
    <row r="306" spans="1:8" x14ac:dyDescent="0.35">
      <c r="A306" s="1">
        <v>44378</v>
      </c>
      <c r="B306">
        <v>21483.082999999999</v>
      </c>
      <c r="C306" s="1">
        <v>44743</v>
      </c>
      <c r="D306">
        <v>3.6</v>
      </c>
      <c r="E306" s="1"/>
      <c r="G306" s="3"/>
    </row>
    <row r="307" spans="1:8" x14ac:dyDescent="0.35">
      <c r="A307" s="1">
        <v>44470</v>
      </c>
      <c r="B307">
        <v>21847.601999999999</v>
      </c>
      <c r="C307" s="1">
        <v>44835</v>
      </c>
      <c r="D307">
        <v>3.6</v>
      </c>
      <c r="E307" s="1"/>
      <c r="G307" s="3"/>
    </row>
    <row r="308" spans="1:8" x14ac:dyDescent="0.35">
      <c r="A308" s="1">
        <v>44562</v>
      </c>
      <c r="B308">
        <v>21738.870999999999</v>
      </c>
      <c r="C308" s="1">
        <v>44927</v>
      </c>
      <c r="D308">
        <v>3.5</v>
      </c>
      <c r="E308" s="1"/>
      <c r="G308" s="3"/>
    </row>
    <row r="309" spans="1:8" x14ac:dyDescent="0.35">
      <c r="A309" s="1">
        <v>44652</v>
      </c>
      <c r="B309">
        <v>21708.16</v>
      </c>
      <c r="C309" s="1">
        <v>45017</v>
      </c>
      <c r="D309">
        <v>3.6</v>
      </c>
      <c r="E309" s="1"/>
      <c r="G309" s="3"/>
    </row>
    <row r="310" spans="1:8" x14ac:dyDescent="0.35">
      <c r="A310" s="1">
        <v>44743</v>
      </c>
      <c r="B310">
        <v>21851.133999999998</v>
      </c>
      <c r="C310" s="1">
        <v>45108</v>
      </c>
      <c r="D310">
        <v>3.7</v>
      </c>
      <c r="E310" s="1"/>
      <c r="G310" s="3"/>
    </row>
    <row r="311" spans="1:8" x14ac:dyDescent="0.35">
      <c r="A311" s="1">
        <v>44835</v>
      </c>
      <c r="B311">
        <v>21989.981</v>
      </c>
      <c r="C311" s="1"/>
      <c r="E311" s="1"/>
      <c r="G311" s="3"/>
    </row>
    <row r="312" spans="1:8" x14ac:dyDescent="0.35">
      <c r="A312" s="1">
        <v>44927</v>
      </c>
      <c r="B312">
        <v>22112.329000000002</v>
      </c>
      <c r="C312" s="1"/>
      <c r="E312" s="1"/>
      <c r="G312" s="3"/>
    </row>
    <row r="313" spans="1:8" x14ac:dyDescent="0.35">
      <c r="A313" s="1">
        <v>45017</v>
      </c>
      <c r="B313">
        <v>22225.35</v>
      </c>
      <c r="C313" s="1"/>
      <c r="E313" s="1"/>
      <c r="G313" s="3" t="s">
        <v>37</v>
      </c>
      <c r="H313">
        <f>1.3234/0.4235</f>
        <v>3.1249114521841794</v>
      </c>
    </row>
    <row r="314" spans="1:8" x14ac:dyDescent="0.35">
      <c r="C314" s="1"/>
    </row>
    <row r="315" spans="1:8" x14ac:dyDescent="0.35">
      <c r="C315" s="1"/>
    </row>
    <row r="316" spans="1:8" x14ac:dyDescent="0.35">
      <c r="C316" s="1"/>
    </row>
    <row r="317" spans="1:8" x14ac:dyDescent="0.35">
      <c r="C317" s="1"/>
    </row>
    <row r="318" spans="1:8" x14ac:dyDescent="0.35">
      <c r="C318" s="1"/>
    </row>
    <row r="319" spans="1:8" x14ac:dyDescent="0.35">
      <c r="C319" s="1"/>
    </row>
    <row r="320" spans="1:8" x14ac:dyDescent="0.35">
      <c r="C320" s="1"/>
    </row>
    <row r="321" spans="3:3" x14ac:dyDescent="0.35">
      <c r="C321" s="1"/>
    </row>
    <row r="322" spans="3:3" x14ac:dyDescent="0.35">
      <c r="C322" s="1"/>
    </row>
    <row r="323" spans="3:3" x14ac:dyDescent="0.35">
      <c r="C323" s="1"/>
    </row>
    <row r="324" spans="3:3" x14ac:dyDescent="0.35">
      <c r="C324" s="1"/>
    </row>
    <row r="325" spans="3:3" x14ac:dyDescent="0.35">
      <c r="C325" s="1"/>
    </row>
    <row r="326" spans="3:3" x14ac:dyDescent="0.35">
      <c r="C326" s="1"/>
    </row>
    <row r="327" spans="3:3" x14ac:dyDescent="0.35">
      <c r="C327" s="1"/>
    </row>
    <row r="328" spans="3:3" x14ac:dyDescent="0.35">
      <c r="C328" s="1"/>
    </row>
    <row r="329" spans="3:3" x14ac:dyDescent="0.35">
      <c r="C329" s="1"/>
    </row>
    <row r="330" spans="3:3" x14ac:dyDescent="0.35">
      <c r="C330" s="1"/>
    </row>
    <row r="331" spans="3:3" x14ac:dyDescent="0.35">
      <c r="C331" s="1"/>
    </row>
    <row r="332" spans="3:3" x14ac:dyDescent="0.35">
      <c r="C332" s="1"/>
    </row>
    <row r="333" spans="3:3" x14ac:dyDescent="0.35">
      <c r="C333" s="1"/>
    </row>
    <row r="334" spans="3:3" x14ac:dyDescent="0.35">
      <c r="C334" s="1"/>
    </row>
    <row r="335" spans="3:3" x14ac:dyDescent="0.35">
      <c r="C335" s="1"/>
    </row>
    <row r="336" spans="3:3" x14ac:dyDescent="0.35">
      <c r="C336" s="1"/>
    </row>
    <row r="337" spans="3:3" x14ac:dyDescent="0.35">
      <c r="C337" s="1"/>
    </row>
    <row r="338" spans="3:3" x14ac:dyDescent="0.35">
      <c r="C338" s="1"/>
    </row>
    <row r="339" spans="3:3" x14ac:dyDescent="0.35">
      <c r="C339" s="1"/>
    </row>
    <row r="340" spans="3:3" x14ac:dyDescent="0.35">
      <c r="C340" s="1"/>
    </row>
    <row r="341" spans="3:3" x14ac:dyDescent="0.35">
      <c r="C341" s="1"/>
    </row>
    <row r="342" spans="3:3" x14ac:dyDescent="0.35">
      <c r="C342" s="1"/>
    </row>
    <row r="343" spans="3:3" x14ac:dyDescent="0.35">
      <c r="C343" s="1"/>
    </row>
    <row r="344" spans="3:3" x14ac:dyDescent="0.35">
      <c r="C344" s="1"/>
    </row>
    <row r="345" spans="3:3" x14ac:dyDescent="0.35">
      <c r="C345" s="1"/>
    </row>
    <row r="346" spans="3:3" x14ac:dyDescent="0.35">
      <c r="C346" s="1"/>
    </row>
    <row r="347" spans="3:3" x14ac:dyDescent="0.35">
      <c r="C347" s="1"/>
    </row>
    <row r="348" spans="3:3" x14ac:dyDescent="0.35">
      <c r="C348" s="1"/>
    </row>
    <row r="349" spans="3:3" x14ac:dyDescent="0.35">
      <c r="C349" s="1"/>
    </row>
    <row r="350" spans="3:3" x14ac:dyDescent="0.35">
      <c r="C350" s="1"/>
    </row>
    <row r="351" spans="3:3" x14ac:dyDescent="0.35">
      <c r="C351" s="1"/>
    </row>
    <row r="352" spans="3:3" x14ac:dyDescent="0.35">
      <c r="C352" s="1"/>
    </row>
    <row r="353" spans="3:3" x14ac:dyDescent="0.35">
      <c r="C353" s="1"/>
    </row>
    <row r="354" spans="3:3" x14ac:dyDescent="0.35">
      <c r="C354" s="1"/>
    </row>
    <row r="355" spans="3:3" x14ac:dyDescent="0.35">
      <c r="C355" s="1"/>
    </row>
    <row r="356" spans="3:3" x14ac:dyDescent="0.35">
      <c r="C356" s="1"/>
    </row>
    <row r="357" spans="3:3" x14ac:dyDescent="0.35">
      <c r="C357" s="1"/>
    </row>
    <row r="358" spans="3:3" x14ac:dyDescent="0.35">
      <c r="C358" s="1"/>
    </row>
    <row r="359" spans="3:3" x14ac:dyDescent="0.35">
      <c r="C359" s="1"/>
    </row>
    <row r="360" spans="3:3" x14ac:dyDescent="0.35">
      <c r="C360" s="1"/>
    </row>
    <row r="361" spans="3:3" x14ac:dyDescent="0.35">
      <c r="C361" s="1"/>
    </row>
    <row r="362" spans="3:3" x14ac:dyDescent="0.35">
      <c r="C362" s="1"/>
    </row>
    <row r="363" spans="3:3" x14ac:dyDescent="0.35">
      <c r="C363" s="1"/>
    </row>
    <row r="364" spans="3:3" x14ac:dyDescent="0.35">
      <c r="C364" s="1"/>
    </row>
    <row r="365" spans="3:3" x14ac:dyDescent="0.35">
      <c r="C365" s="1"/>
    </row>
    <row r="366" spans="3:3" x14ac:dyDescent="0.35">
      <c r="C366" s="1"/>
    </row>
    <row r="367" spans="3:3" x14ac:dyDescent="0.35">
      <c r="C367" s="1"/>
    </row>
    <row r="368" spans="3:3" x14ac:dyDescent="0.35">
      <c r="C368" s="1"/>
    </row>
    <row r="369" spans="3:3" x14ac:dyDescent="0.35">
      <c r="C369" s="1"/>
    </row>
    <row r="370" spans="3:3" x14ac:dyDescent="0.35">
      <c r="C370" s="1"/>
    </row>
    <row r="371" spans="3:3" x14ac:dyDescent="0.35">
      <c r="C371" s="1"/>
    </row>
    <row r="372" spans="3:3" x14ac:dyDescent="0.35">
      <c r="C372" s="1"/>
    </row>
    <row r="373" spans="3:3" x14ac:dyDescent="0.35">
      <c r="C373" s="1"/>
    </row>
    <row r="374" spans="3:3" x14ac:dyDescent="0.35">
      <c r="C374" s="1"/>
    </row>
    <row r="375" spans="3:3" x14ac:dyDescent="0.35">
      <c r="C375" s="1"/>
    </row>
    <row r="376" spans="3:3" x14ac:dyDescent="0.35">
      <c r="C376" s="1"/>
    </row>
    <row r="377" spans="3:3" x14ac:dyDescent="0.35">
      <c r="C377" s="1"/>
    </row>
    <row r="378" spans="3:3" x14ac:dyDescent="0.35">
      <c r="C378" s="1"/>
    </row>
    <row r="379" spans="3:3" x14ac:dyDescent="0.35">
      <c r="C379" s="1"/>
    </row>
    <row r="380" spans="3:3" x14ac:dyDescent="0.35">
      <c r="C380" s="1"/>
    </row>
    <row r="381" spans="3:3" x14ac:dyDescent="0.35">
      <c r="C381" s="1"/>
    </row>
    <row r="382" spans="3:3" x14ac:dyDescent="0.35">
      <c r="C382" s="1"/>
    </row>
    <row r="383" spans="3:3" x14ac:dyDescent="0.35">
      <c r="C383" s="1"/>
    </row>
    <row r="384" spans="3:3" x14ac:dyDescent="0.35">
      <c r="C384" s="1"/>
    </row>
    <row r="385" spans="3:3" x14ac:dyDescent="0.35">
      <c r="C385" s="1"/>
    </row>
    <row r="386" spans="3:3" x14ac:dyDescent="0.35">
      <c r="C386" s="1"/>
    </row>
    <row r="387" spans="3:3" x14ac:dyDescent="0.35">
      <c r="C387" s="1"/>
    </row>
    <row r="388" spans="3:3" x14ac:dyDescent="0.35">
      <c r="C388" s="1"/>
    </row>
    <row r="389" spans="3:3" x14ac:dyDescent="0.35">
      <c r="C389" s="1"/>
    </row>
    <row r="390" spans="3:3" x14ac:dyDescent="0.35">
      <c r="C390" s="1"/>
    </row>
    <row r="391" spans="3:3" x14ac:dyDescent="0.35">
      <c r="C391" s="1"/>
    </row>
    <row r="392" spans="3:3" x14ac:dyDescent="0.35">
      <c r="C392" s="1"/>
    </row>
    <row r="393" spans="3:3" x14ac:dyDescent="0.35">
      <c r="C393" s="1"/>
    </row>
    <row r="394" spans="3:3" x14ac:dyDescent="0.35">
      <c r="C394" s="1"/>
    </row>
    <row r="395" spans="3:3" x14ac:dyDescent="0.35">
      <c r="C395" s="1"/>
    </row>
    <row r="396" spans="3:3" x14ac:dyDescent="0.35">
      <c r="C396" s="1"/>
    </row>
    <row r="397" spans="3:3" x14ac:dyDescent="0.35">
      <c r="C397" s="1"/>
    </row>
    <row r="398" spans="3:3" x14ac:dyDescent="0.35">
      <c r="C398" s="1"/>
    </row>
    <row r="399" spans="3:3" x14ac:dyDescent="0.35">
      <c r="C399" s="1"/>
    </row>
    <row r="400" spans="3:3" x14ac:dyDescent="0.35">
      <c r="C400" s="1"/>
    </row>
    <row r="401" spans="3:3" x14ac:dyDescent="0.35">
      <c r="C401" s="1"/>
    </row>
    <row r="402" spans="3:3" x14ac:dyDescent="0.35">
      <c r="C402" s="1"/>
    </row>
    <row r="403" spans="3:3" x14ac:dyDescent="0.35">
      <c r="C403" s="1"/>
    </row>
    <row r="404" spans="3:3" x14ac:dyDescent="0.35">
      <c r="C404" s="1"/>
    </row>
    <row r="405" spans="3:3" x14ac:dyDescent="0.35">
      <c r="C405" s="1"/>
    </row>
    <row r="406" spans="3:3" x14ac:dyDescent="0.35">
      <c r="C406" s="1"/>
    </row>
    <row r="407" spans="3:3" x14ac:dyDescent="0.35">
      <c r="C407" s="1"/>
    </row>
    <row r="408" spans="3:3" x14ac:dyDescent="0.35">
      <c r="C408" s="1"/>
    </row>
    <row r="409" spans="3:3" x14ac:dyDescent="0.35">
      <c r="C409" s="1"/>
    </row>
    <row r="410" spans="3:3" x14ac:dyDescent="0.35">
      <c r="C410" s="1"/>
    </row>
    <row r="411" spans="3:3" x14ac:dyDescent="0.35">
      <c r="C411" s="1"/>
    </row>
    <row r="412" spans="3:3" x14ac:dyDescent="0.35">
      <c r="C412" s="1"/>
    </row>
    <row r="413" spans="3:3" x14ac:dyDescent="0.35">
      <c r="C413" s="1"/>
    </row>
    <row r="414" spans="3:3" x14ac:dyDescent="0.35">
      <c r="C414" s="1"/>
    </row>
    <row r="415" spans="3:3" x14ac:dyDescent="0.35">
      <c r="C415" s="1"/>
    </row>
    <row r="416" spans="3:3" x14ac:dyDescent="0.35">
      <c r="C416" s="1"/>
    </row>
    <row r="417" spans="3:3" x14ac:dyDescent="0.35">
      <c r="C417" s="1"/>
    </row>
    <row r="418" spans="3:3" x14ac:dyDescent="0.35">
      <c r="C418" s="1"/>
    </row>
    <row r="419" spans="3:3" x14ac:dyDescent="0.35">
      <c r="C419" s="1"/>
    </row>
    <row r="420" spans="3:3" x14ac:dyDescent="0.35">
      <c r="C420" s="1"/>
    </row>
    <row r="421" spans="3:3" x14ac:dyDescent="0.35">
      <c r="C421" s="1"/>
    </row>
    <row r="422" spans="3:3" x14ac:dyDescent="0.35">
      <c r="C422" s="1"/>
    </row>
    <row r="423" spans="3:3" x14ac:dyDescent="0.35">
      <c r="C423" s="1"/>
    </row>
    <row r="424" spans="3:3" x14ac:dyDescent="0.35">
      <c r="C424" s="1"/>
    </row>
    <row r="425" spans="3:3" x14ac:dyDescent="0.35">
      <c r="C425" s="1"/>
    </row>
    <row r="426" spans="3:3" x14ac:dyDescent="0.35">
      <c r="C426" s="1"/>
    </row>
    <row r="427" spans="3:3" x14ac:dyDescent="0.35">
      <c r="C427" s="1"/>
    </row>
    <row r="428" spans="3:3" x14ac:dyDescent="0.35">
      <c r="C428" s="1"/>
    </row>
    <row r="429" spans="3:3" x14ac:dyDescent="0.35">
      <c r="C429" s="1"/>
    </row>
    <row r="430" spans="3:3" x14ac:dyDescent="0.35">
      <c r="C430" s="1"/>
    </row>
    <row r="431" spans="3:3" x14ac:dyDescent="0.35">
      <c r="C431" s="1"/>
    </row>
    <row r="432" spans="3:3" x14ac:dyDescent="0.35">
      <c r="C432" s="1"/>
    </row>
    <row r="433" spans="3:3" x14ac:dyDescent="0.35">
      <c r="C433" s="1"/>
    </row>
    <row r="434" spans="3:3" x14ac:dyDescent="0.35">
      <c r="C434" s="1"/>
    </row>
    <row r="435" spans="3:3" x14ac:dyDescent="0.35">
      <c r="C435" s="1"/>
    </row>
    <row r="436" spans="3:3" x14ac:dyDescent="0.35">
      <c r="C436" s="1"/>
    </row>
    <row r="437" spans="3:3" x14ac:dyDescent="0.35">
      <c r="C437" s="1"/>
    </row>
    <row r="438" spans="3:3" x14ac:dyDescent="0.35">
      <c r="C438" s="1"/>
    </row>
    <row r="439" spans="3:3" x14ac:dyDescent="0.35">
      <c r="C439" s="1"/>
    </row>
    <row r="440" spans="3:3" x14ac:dyDescent="0.35">
      <c r="C440" s="1"/>
    </row>
    <row r="441" spans="3:3" x14ac:dyDescent="0.35">
      <c r="C441" s="1"/>
    </row>
    <row r="442" spans="3:3" x14ac:dyDescent="0.35">
      <c r="C442" s="1"/>
    </row>
    <row r="443" spans="3:3" x14ac:dyDescent="0.35">
      <c r="C443" s="1"/>
    </row>
    <row r="444" spans="3:3" x14ac:dyDescent="0.35">
      <c r="C444" s="1"/>
    </row>
    <row r="445" spans="3:3" x14ac:dyDescent="0.35">
      <c r="C445" s="1"/>
    </row>
    <row r="446" spans="3:3" x14ac:dyDescent="0.35">
      <c r="C446" s="1"/>
    </row>
    <row r="447" spans="3:3" x14ac:dyDescent="0.35">
      <c r="C447" s="1"/>
    </row>
    <row r="448" spans="3:3" x14ac:dyDescent="0.35">
      <c r="C448" s="1"/>
    </row>
    <row r="449" spans="3:3" x14ac:dyDescent="0.35">
      <c r="C449" s="1"/>
    </row>
    <row r="450" spans="3:3" x14ac:dyDescent="0.35">
      <c r="C450" s="1"/>
    </row>
    <row r="451" spans="3:3" x14ac:dyDescent="0.35">
      <c r="C451" s="1"/>
    </row>
    <row r="452" spans="3:3" x14ac:dyDescent="0.35">
      <c r="C452" s="1"/>
    </row>
    <row r="453" spans="3:3" x14ac:dyDescent="0.35">
      <c r="C453" s="1"/>
    </row>
    <row r="454" spans="3:3" x14ac:dyDescent="0.35">
      <c r="C454" s="1"/>
    </row>
    <row r="455" spans="3:3" x14ac:dyDescent="0.35">
      <c r="C455" s="1"/>
    </row>
    <row r="456" spans="3:3" x14ac:dyDescent="0.35">
      <c r="C456" s="1"/>
    </row>
    <row r="457" spans="3:3" x14ac:dyDescent="0.35">
      <c r="C457" s="1"/>
    </row>
    <row r="458" spans="3:3" x14ac:dyDescent="0.35">
      <c r="C458" s="1"/>
    </row>
    <row r="459" spans="3:3" x14ac:dyDescent="0.35">
      <c r="C459" s="1"/>
    </row>
    <row r="460" spans="3:3" x14ac:dyDescent="0.35">
      <c r="C460" s="1"/>
    </row>
    <row r="461" spans="3:3" x14ac:dyDescent="0.35">
      <c r="C461" s="1"/>
    </row>
    <row r="462" spans="3:3" x14ac:dyDescent="0.35">
      <c r="C462" s="1"/>
    </row>
    <row r="463" spans="3:3" x14ac:dyDescent="0.35">
      <c r="C463" s="1"/>
    </row>
    <row r="464" spans="3:3" x14ac:dyDescent="0.35">
      <c r="C464" s="1"/>
    </row>
    <row r="465" spans="3:3" x14ac:dyDescent="0.35">
      <c r="C465" s="1"/>
    </row>
    <row r="466" spans="3:3" x14ac:dyDescent="0.35">
      <c r="C466" s="1"/>
    </row>
    <row r="467" spans="3:3" x14ac:dyDescent="0.35">
      <c r="C467" s="1"/>
    </row>
    <row r="468" spans="3:3" x14ac:dyDescent="0.35">
      <c r="C468" s="1"/>
    </row>
    <row r="469" spans="3:3" x14ac:dyDescent="0.35">
      <c r="C469" s="1"/>
    </row>
    <row r="470" spans="3:3" x14ac:dyDescent="0.35">
      <c r="C470" s="1"/>
    </row>
    <row r="471" spans="3:3" x14ac:dyDescent="0.35">
      <c r="C471" s="1"/>
    </row>
    <row r="472" spans="3:3" x14ac:dyDescent="0.35">
      <c r="C472" s="1"/>
    </row>
    <row r="473" spans="3:3" x14ac:dyDescent="0.35">
      <c r="C473" s="1"/>
    </row>
    <row r="474" spans="3:3" x14ac:dyDescent="0.35">
      <c r="C474" s="1"/>
    </row>
    <row r="475" spans="3:3" x14ac:dyDescent="0.35">
      <c r="C475" s="1"/>
    </row>
    <row r="476" spans="3:3" x14ac:dyDescent="0.35">
      <c r="C476" s="1"/>
    </row>
    <row r="477" spans="3:3" x14ac:dyDescent="0.35">
      <c r="C477" s="1"/>
    </row>
    <row r="478" spans="3:3" x14ac:dyDescent="0.35">
      <c r="C478" s="1"/>
    </row>
    <row r="479" spans="3:3" x14ac:dyDescent="0.35">
      <c r="C479" s="1"/>
    </row>
    <row r="480" spans="3:3" x14ac:dyDescent="0.35">
      <c r="C480" s="1"/>
    </row>
    <row r="481" spans="3:3" x14ac:dyDescent="0.35">
      <c r="C481" s="1"/>
    </row>
    <row r="482" spans="3:3" x14ac:dyDescent="0.35">
      <c r="C482" s="1"/>
    </row>
    <row r="483" spans="3:3" x14ac:dyDescent="0.35">
      <c r="C483" s="1"/>
    </row>
    <row r="484" spans="3:3" x14ac:dyDescent="0.35">
      <c r="C484" s="1"/>
    </row>
    <row r="485" spans="3:3" x14ac:dyDescent="0.35">
      <c r="C485" s="1"/>
    </row>
    <row r="486" spans="3:3" x14ac:dyDescent="0.35">
      <c r="C486" s="1"/>
    </row>
    <row r="487" spans="3:3" x14ac:dyDescent="0.35">
      <c r="C487" s="1"/>
    </row>
    <row r="488" spans="3:3" x14ac:dyDescent="0.35">
      <c r="C488" s="1"/>
    </row>
    <row r="489" spans="3:3" x14ac:dyDescent="0.35">
      <c r="C489" s="1"/>
    </row>
    <row r="490" spans="3:3" x14ac:dyDescent="0.35">
      <c r="C490" s="1"/>
    </row>
    <row r="491" spans="3:3" x14ac:dyDescent="0.35">
      <c r="C491" s="1"/>
    </row>
    <row r="492" spans="3:3" x14ac:dyDescent="0.35">
      <c r="C492" s="1"/>
    </row>
    <row r="493" spans="3:3" x14ac:dyDescent="0.35">
      <c r="C493" s="1"/>
    </row>
    <row r="494" spans="3:3" x14ac:dyDescent="0.35">
      <c r="C494" s="1"/>
    </row>
    <row r="495" spans="3:3" x14ac:dyDescent="0.35">
      <c r="C495" s="1"/>
    </row>
    <row r="496" spans="3:3" x14ac:dyDescent="0.35">
      <c r="C496" s="1"/>
    </row>
    <row r="497" spans="3:3" x14ac:dyDescent="0.35">
      <c r="C497" s="1"/>
    </row>
    <row r="498" spans="3:3" x14ac:dyDescent="0.35">
      <c r="C498" s="1"/>
    </row>
    <row r="499" spans="3:3" x14ac:dyDescent="0.35">
      <c r="C499" s="1"/>
    </row>
    <row r="500" spans="3:3" x14ac:dyDescent="0.35">
      <c r="C500" s="1"/>
    </row>
    <row r="501" spans="3:3" x14ac:dyDescent="0.35">
      <c r="C501" s="1"/>
    </row>
    <row r="502" spans="3:3" x14ac:dyDescent="0.35">
      <c r="C502" s="1"/>
    </row>
    <row r="503" spans="3:3" x14ac:dyDescent="0.35">
      <c r="C503" s="1"/>
    </row>
    <row r="504" spans="3:3" x14ac:dyDescent="0.35">
      <c r="C504" s="1"/>
    </row>
    <row r="505" spans="3:3" x14ac:dyDescent="0.35">
      <c r="C505" s="1"/>
    </row>
    <row r="506" spans="3:3" x14ac:dyDescent="0.35">
      <c r="C506" s="1"/>
    </row>
    <row r="507" spans="3:3" x14ac:dyDescent="0.35">
      <c r="C507" s="1"/>
    </row>
    <row r="508" spans="3:3" x14ac:dyDescent="0.35">
      <c r="C508" s="1"/>
    </row>
    <row r="509" spans="3:3" x14ac:dyDescent="0.35">
      <c r="C509" s="1"/>
    </row>
    <row r="510" spans="3:3" x14ac:dyDescent="0.35">
      <c r="C510" s="1"/>
    </row>
    <row r="511" spans="3:3" x14ac:dyDescent="0.35">
      <c r="C511" s="1"/>
    </row>
    <row r="512" spans="3:3" x14ac:dyDescent="0.35">
      <c r="C512" s="1"/>
    </row>
    <row r="513" spans="3:3" x14ac:dyDescent="0.35">
      <c r="C513" s="1"/>
    </row>
    <row r="514" spans="3:3" x14ac:dyDescent="0.35">
      <c r="C514" s="1"/>
    </row>
    <row r="515" spans="3:3" x14ac:dyDescent="0.35">
      <c r="C515" s="1"/>
    </row>
    <row r="516" spans="3:3" x14ac:dyDescent="0.35">
      <c r="C516" s="1"/>
    </row>
    <row r="517" spans="3:3" x14ac:dyDescent="0.35">
      <c r="C517" s="1"/>
    </row>
    <row r="518" spans="3:3" x14ac:dyDescent="0.35">
      <c r="C518" s="1"/>
    </row>
    <row r="519" spans="3:3" x14ac:dyDescent="0.35">
      <c r="C519" s="1"/>
    </row>
    <row r="520" spans="3:3" x14ac:dyDescent="0.35">
      <c r="C520" s="1"/>
    </row>
    <row r="521" spans="3:3" x14ac:dyDescent="0.35">
      <c r="C521" s="1"/>
    </row>
    <row r="522" spans="3:3" x14ac:dyDescent="0.35">
      <c r="C522" s="1"/>
    </row>
    <row r="523" spans="3:3" x14ac:dyDescent="0.35">
      <c r="C523" s="1"/>
    </row>
    <row r="524" spans="3:3" x14ac:dyDescent="0.35">
      <c r="C524" s="1"/>
    </row>
    <row r="525" spans="3:3" x14ac:dyDescent="0.35">
      <c r="C525" s="1"/>
    </row>
    <row r="526" spans="3:3" x14ac:dyDescent="0.35">
      <c r="C526" s="1"/>
    </row>
    <row r="527" spans="3:3" x14ac:dyDescent="0.35">
      <c r="C527" s="1"/>
    </row>
    <row r="528" spans="3:3" x14ac:dyDescent="0.35">
      <c r="C528" s="1"/>
    </row>
    <row r="529" spans="3:3" x14ac:dyDescent="0.35">
      <c r="C529" s="1"/>
    </row>
    <row r="530" spans="3:3" x14ac:dyDescent="0.35">
      <c r="C530" s="1"/>
    </row>
    <row r="531" spans="3:3" x14ac:dyDescent="0.35">
      <c r="C531" s="1"/>
    </row>
    <row r="532" spans="3:3" x14ac:dyDescent="0.35">
      <c r="C532" s="1"/>
    </row>
    <row r="533" spans="3:3" x14ac:dyDescent="0.35">
      <c r="C533" s="1"/>
    </row>
    <row r="534" spans="3:3" x14ac:dyDescent="0.35">
      <c r="C534" s="1"/>
    </row>
    <row r="535" spans="3:3" x14ac:dyDescent="0.35">
      <c r="C535" s="1"/>
    </row>
    <row r="536" spans="3:3" x14ac:dyDescent="0.35">
      <c r="C536" s="1"/>
    </row>
    <row r="537" spans="3:3" x14ac:dyDescent="0.35">
      <c r="C537" s="1"/>
    </row>
    <row r="538" spans="3:3" x14ac:dyDescent="0.35">
      <c r="C538" s="1"/>
    </row>
    <row r="539" spans="3:3" x14ac:dyDescent="0.35">
      <c r="C539" s="1"/>
    </row>
    <row r="540" spans="3:3" x14ac:dyDescent="0.35">
      <c r="C540" s="1"/>
    </row>
    <row r="541" spans="3:3" x14ac:dyDescent="0.35">
      <c r="C541" s="1"/>
    </row>
    <row r="542" spans="3:3" x14ac:dyDescent="0.35">
      <c r="C542" s="1"/>
    </row>
    <row r="543" spans="3:3" x14ac:dyDescent="0.35">
      <c r="C543" s="1"/>
    </row>
    <row r="544" spans="3:3" x14ac:dyDescent="0.35">
      <c r="C544" s="1"/>
    </row>
    <row r="545" spans="3:3" x14ac:dyDescent="0.35">
      <c r="C545" s="1"/>
    </row>
    <row r="546" spans="3:3" x14ac:dyDescent="0.35">
      <c r="C546" s="1"/>
    </row>
    <row r="547" spans="3:3" x14ac:dyDescent="0.35">
      <c r="C547" s="1"/>
    </row>
    <row r="548" spans="3:3" x14ac:dyDescent="0.35">
      <c r="C548" s="1"/>
    </row>
    <row r="549" spans="3:3" x14ac:dyDescent="0.35">
      <c r="C549" s="1"/>
    </row>
    <row r="550" spans="3:3" x14ac:dyDescent="0.35">
      <c r="C550" s="1"/>
    </row>
    <row r="551" spans="3:3" x14ac:dyDescent="0.35">
      <c r="C551" s="1"/>
    </row>
    <row r="552" spans="3:3" x14ac:dyDescent="0.35">
      <c r="C552" s="1"/>
    </row>
    <row r="553" spans="3:3" x14ac:dyDescent="0.35">
      <c r="C553" s="1"/>
    </row>
    <row r="554" spans="3:3" x14ac:dyDescent="0.35">
      <c r="C554" s="1"/>
    </row>
    <row r="555" spans="3:3" x14ac:dyDescent="0.35">
      <c r="C555" s="1"/>
    </row>
    <row r="556" spans="3:3" x14ac:dyDescent="0.35">
      <c r="C556" s="1"/>
    </row>
    <row r="557" spans="3:3" x14ac:dyDescent="0.35">
      <c r="C557" s="1"/>
    </row>
    <row r="558" spans="3:3" x14ac:dyDescent="0.35">
      <c r="C558" s="1"/>
    </row>
    <row r="559" spans="3:3" x14ac:dyDescent="0.35">
      <c r="C559" s="1"/>
    </row>
    <row r="560" spans="3:3" x14ac:dyDescent="0.35">
      <c r="C560" s="1"/>
    </row>
    <row r="561" spans="3:3" x14ac:dyDescent="0.35">
      <c r="C561" s="1"/>
    </row>
    <row r="562" spans="3:3" x14ac:dyDescent="0.35">
      <c r="C562" s="1"/>
    </row>
    <row r="563" spans="3:3" x14ac:dyDescent="0.35">
      <c r="C563" s="1"/>
    </row>
    <row r="564" spans="3:3" x14ac:dyDescent="0.35">
      <c r="C564" s="1"/>
    </row>
    <row r="565" spans="3:3" x14ac:dyDescent="0.35">
      <c r="C565" s="1"/>
    </row>
    <row r="566" spans="3:3" x14ac:dyDescent="0.35">
      <c r="C566" s="1"/>
    </row>
    <row r="567" spans="3:3" x14ac:dyDescent="0.35">
      <c r="C567" s="1"/>
    </row>
    <row r="568" spans="3:3" x14ac:dyDescent="0.35">
      <c r="C568" s="1"/>
    </row>
    <row r="569" spans="3:3" x14ac:dyDescent="0.35">
      <c r="C569" s="1"/>
    </row>
    <row r="570" spans="3:3" x14ac:dyDescent="0.35">
      <c r="C570" s="1"/>
    </row>
    <row r="571" spans="3:3" x14ac:dyDescent="0.35">
      <c r="C571" s="1"/>
    </row>
    <row r="572" spans="3:3" x14ac:dyDescent="0.35">
      <c r="C572" s="1"/>
    </row>
    <row r="573" spans="3:3" x14ac:dyDescent="0.35">
      <c r="C573" s="1"/>
    </row>
    <row r="574" spans="3:3" x14ac:dyDescent="0.35">
      <c r="C574" s="1"/>
    </row>
    <row r="575" spans="3:3" x14ac:dyDescent="0.35">
      <c r="C575" s="1"/>
    </row>
    <row r="576" spans="3:3" x14ac:dyDescent="0.35">
      <c r="C576" s="1"/>
    </row>
    <row r="577" spans="3:3" x14ac:dyDescent="0.35">
      <c r="C577" s="1"/>
    </row>
    <row r="578" spans="3:3" x14ac:dyDescent="0.35">
      <c r="C578" s="1"/>
    </row>
    <row r="579" spans="3:3" x14ac:dyDescent="0.35">
      <c r="C579" s="1"/>
    </row>
    <row r="580" spans="3:3" x14ac:dyDescent="0.35">
      <c r="C580" s="1"/>
    </row>
    <row r="581" spans="3:3" x14ac:dyDescent="0.35">
      <c r="C581" s="1"/>
    </row>
    <row r="582" spans="3:3" x14ac:dyDescent="0.35">
      <c r="C582" s="1"/>
    </row>
    <row r="583" spans="3:3" x14ac:dyDescent="0.35">
      <c r="C583" s="1"/>
    </row>
    <row r="584" spans="3:3" x14ac:dyDescent="0.35">
      <c r="C584" s="1"/>
    </row>
    <row r="585" spans="3:3" x14ac:dyDescent="0.35">
      <c r="C585" s="1"/>
    </row>
    <row r="586" spans="3:3" x14ac:dyDescent="0.35">
      <c r="C586" s="1"/>
    </row>
    <row r="587" spans="3:3" x14ac:dyDescent="0.35">
      <c r="C587" s="1"/>
    </row>
    <row r="588" spans="3:3" x14ac:dyDescent="0.35">
      <c r="C588" s="1"/>
    </row>
    <row r="589" spans="3:3" x14ac:dyDescent="0.35">
      <c r="C589" s="1"/>
    </row>
    <row r="590" spans="3:3" x14ac:dyDescent="0.35">
      <c r="C590" s="1"/>
    </row>
    <row r="591" spans="3:3" x14ac:dyDescent="0.35">
      <c r="C591" s="1"/>
    </row>
    <row r="592" spans="3:3" x14ac:dyDescent="0.35">
      <c r="C592" s="1"/>
    </row>
    <row r="593" spans="3:3" x14ac:dyDescent="0.35">
      <c r="C593" s="1"/>
    </row>
    <row r="594" spans="3:3" x14ac:dyDescent="0.35">
      <c r="C594" s="1"/>
    </row>
    <row r="595" spans="3:3" x14ac:dyDescent="0.35">
      <c r="C595" s="1"/>
    </row>
    <row r="596" spans="3:3" x14ac:dyDescent="0.35">
      <c r="C596" s="1"/>
    </row>
    <row r="597" spans="3:3" x14ac:dyDescent="0.35">
      <c r="C597" s="1"/>
    </row>
    <row r="598" spans="3:3" x14ac:dyDescent="0.35">
      <c r="C598" s="1"/>
    </row>
    <row r="599" spans="3:3" x14ac:dyDescent="0.35">
      <c r="C599" s="1"/>
    </row>
    <row r="600" spans="3:3" x14ac:dyDescent="0.35">
      <c r="C600" s="1"/>
    </row>
    <row r="601" spans="3:3" x14ac:dyDescent="0.35">
      <c r="C601" s="1"/>
    </row>
    <row r="602" spans="3:3" x14ac:dyDescent="0.35">
      <c r="C602" s="1"/>
    </row>
    <row r="603" spans="3:3" x14ac:dyDescent="0.35">
      <c r="C603" s="1"/>
    </row>
    <row r="604" spans="3:3" x14ac:dyDescent="0.35">
      <c r="C604" s="1"/>
    </row>
    <row r="605" spans="3:3" x14ac:dyDescent="0.35">
      <c r="C605" s="1"/>
    </row>
    <row r="606" spans="3:3" x14ac:dyDescent="0.35">
      <c r="C606" s="1"/>
    </row>
    <row r="607" spans="3:3" x14ac:dyDescent="0.35">
      <c r="C607" s="1"/>
    </row>
    <row r="608" spans="3:3" x14ac:dyDescent="0.35">
      <c r="C608" s="1"/>
    </row>
    <row r="609" spans="3:3" x14ac:dyDescent="0.35">
      <c r="C609" s="1"/>
    </row>
    <row r="610" spans="3:3" x14ac:dyDescent="0.35">
      <c r="C610" s="1"/>
    </row>
    <row r="611" spans="3:3" x14ac:dyDescent="0.35">
      <c r="C611" s="1"/>
    </row>
    <row r="612" spans="3:3" x14ac:dyDescent="0.35">
      <c r="C612" s="1"/>
    </row>
    <row r="613" spans="3:3" x14ac:dyDescent="0.35">
      <c r="C613" s="1"/>
    </row>
    <row r="614" spans="3:3" x14ac:dyDescent="0.35">
      <c r="C614" s="1"/>
    </row>
    <row r="615" spans="3:3" x14ac:dyDescent="0.35">
      <c r="C615" s="1"/>
    </row>
    <row r="616" spans="3:3" x14ac:dyDescent="0.35">
      <c r="C616" s="1"/>
    </row>
    <row r="617" spans="3:3" x14ac:dyDescent="0.35">
      <c r="C617" s="1"/>
    </row>
    <row r="618" spans="3:3" x14ac:dyDescent="0.35">
      <c r="C618" s="1"/>
    </row>
    <row r="619" spans="3:3" x14ac:dyDescent="0.35">
      <c r="C619" s="1"/>
    </row>
    <row r="620" spans="3:3" x14ac:dyDescent="0.35">
      <c r="C620" s="1"/>
    </row>
    <row r="621" spans="3:3" x14ac:dyDescent="0.35">
      <c r="C621" s="1"/>
    </row>
    <row r="622" spans="3:3" x14ac:dyDescent="0.35">
      <c r="C622" s="1"/>
    </row>
    <row r="623" spans="3:3" x14ac:dyDescent="0.35">
      <c r="C623" s="1"/>
    </row>
    <row r="624" spans="3:3" x14ac:dyDescent="0.35">
      <c r="C624" s="1"/>
    </row>
    <row r="625" spans="3:3" x14ac:dyDescent="0.35">
      <c r="C625" s="1"/>
    </row>
    <row r="626" spans="3:3" x14ac:dyDescent="0.35">
      <c r="C626" s="1"/>
    </row>
    <row r="627" spans="3:3" x14ac:dyDescent="0.35">
      <c r="C627" s="1"/>
    </row>
    <row r="628" spans="3:3" x14ac:dyDescent="0.35">
      <c r="C628" s="1"/>
    </row>
    <row r="629" spans="3:3" x14ac:dyDescent="0.35">
      <c r="C629" s="1"/>
    </row>
    <row r="630" spans="3:3" x14ac:dyDescent="0.35">
      <c r="C630" s="1"/>
    </row>
    <row r="631" spans="3:3" x14ac:dyDescent="0.35">
      <c r="C631" s="1"/>
    </row>
    <row r="632" spans="3:3" x14ac:dyDescent="0.35">
      <c r="C632" s="1"/>
    </row>
    <row r="633" spans="3:3" x14ac:dyDescent="0.35">
      <c r="C633" s="1"/>
    </row>
    <row r="634" spans="3:3" x14ac:dyDescent="0.35">
      <c r="C634" s="1"/>
    </row>
    <row r="635" spans="3:3" x14ac:dyDescent="0.35">
      <c r="C635" s="1"/>
    </row>
    <row r="636" spans="3:3" x14ac:dyDescent="0.35">
      <c r="C636" s="1"/>
    </row>
    <row r="637" spans="3:3" x14ac:dyDescent="0.35">
      <c r="C637" s="1"/>
    </row>
    <row r="638" spans="3:3" x14ac:dyDescent="0.35">
      <c r="C638" s="1"/>
    </row>
    <row r="639" spans="3:3" x14ac:dyDescent="0.35">
      <c r="C639" s="1"/>
    </row>
    <row r="640" spans="3:3" x14ac:dyDescent="0.35">
      <c r="C640" s="1"/>
    </row>
    <row r="641" spans="3:3" x14ac:dyDescent="0.35">
      <c r="C641" s="1"/>
    </row>
    <row r="642" spans="3:3" x14ac:dyDescent="0.35">
      <c r="C642" s="1"/>
    </row>
    <row r="643" spans="3:3" x14ac:dyDescent="0.35">
      <c r="C643" s="1"/>
    </row>
    <row r="644" spans="3:3" x14ac:dyDescent="0.35">
      <c r="C644" s="1"/>
    </row>
    <row r="645" spans="3:3" x14ac:dyDescent="0.35">
      <c r="C645" s="1"/>
    </row>
    <row r="646" spans="3:3" x14ac:dyDescent="0.35">
      <c r="C646" s="1"/>
    </row>
    <row r="647" spans="3:3" x14ac:dyDescent="0.35">
      <c r="C647" s="1"/>
    </row>
    <row r="648" spans="3:3" x14ac:dyDescent="0.35">
      <c r="C648" s="1"/>
    </row>
    <row r="649" spans="3:3" x14ac:dyDescent="0.35">
      <c r="C649" s="1"/>
    </row>
    <row r="650" spans="3:3" x14ac:dyDescent="0.35">
      <c r="C650" s="1"/>
    </row>
    <row r="651" spans="3:3" x14ac:dyDescent="0.35">
      <c r="C651" s="1"/>
    </row>
    <row r="652" spans="3:3" x14ac:dyDescent="0.35">
      <c r="C652" s="1"/>
    </row>
    <row r="653" spans="3:3" x14ac:dyDescent="0.35">
      <c r="C653" s="1"/>
    </row>
    <row r="654" spans="3:3" x14ac:dyDescent="0.35">
      <c r="C654" s="1"/>
    </row>
    <row r="655" spans="3:3" x14ac:dyDescent="0.35">
      <c r="C655" s="1"/>
    </row>
    <row r="656" spans="3:3" x14ac:dyDescent="0.35">
      <c r="C656" s="1"/>
    </row>
    <row r="657" spans="3:3" x14ac:dyDescent="0.35">
      <c r="C657" s="1"/>
    </row>
    <row r="658" spans="3:3" x14ac:dyDescent="0.35">
      <c r="C658" s="1"/>
    </row>
    <row r="659" spans="3:3" x14ac:dyDescent="0.35">
      <c r="C659" s="1"/>
    </row>
    <row r="660" spans="3:3" x14ac:dyDescent="0.35">
      <c r="C660" s="1"/>
    </row>
    <row r="661" spans="3:3" x14ac:dyDescent="0.35">
      <c r="C661" s="1"/>
    </row>
    <row r="662" spans="3:3" x14ac:dyDescent="0.35">
      <c r="C662" s="1"/>
    </row>
    <row r="663" spans="3:3" x14ac:dyDescent="0.35">
      <c r="C663" s="1"/>
    </row>
    <row r="664" spans="3:3" x14ac:dyDescent="0.35">
      <c r="C664" s="1"/>
    </row>
    <row r="665" spans="3:3" x14ac:dyDescent="0.35">
      <c r="C665" s="1"/>
    </row>
    <row r="666" spans="3:3" x14ac:dyDescent="0.35">
      <c r="C666" s="1"/>
    </row>
    <row r="667" spans="3:3" x14ac:dyDescent="0.35">
      <c r="C667" s="1"/>
    </row>
    <row r="668" spans="3:3" x14ac:dyDescent="0.35">
      <c r="C668" s="1"/>
    </row>
    <row r="669" spans="3:3" x14ac:dyDescent="0.35">
      <c r="C669" s="1"/>
    </row>
    <row r="670" spans="3:3" x14ac:dyDescent="0.35">
      <c r="C670" s="1"/>
    </row>
    <row r="671" spans="3:3" x14ac:dyDescent="0.35">
      <c r="C671" s="1"/>
    </row>
    <row r="672" spans="3:3" x14ac:dyDescent="0.35">
      <c r="C672" s="1"/>
    </row>
    <row r="673" spans="3:3" x14ac:dyDescent="0.35">
      <c r="C673" s="1"/>
    </row>
    <row r="674" spans="3:3" x14ac:dyDescent="0.35">
      <c r="C674" s="1"/>
    </row>
    <row r="675" spans="3:3" x14ac:dyDescent="0.35">
      <c r="C675" s="1"/>
    </row>
    <row r="676" spans="3:3" x14ac:dyDescent="0.35">
      <c r="C676" s="1"/>
    </row>
    <row r="677" spans="3:3" x14ac:dyDescent="0.35">
      <c r="C677" s="1"/>
    </row>
    <row r="678" spans="3:3" x14ac:dyDescent="0.35">
      <c r="C678" s="1"/>
    </row>
    <row r="679" spans="3:3" x14ac:dyDescent="0.35">
      <c r="C679" s="1"/>
    </row>
    <row r="680" spans="3:3" x14ac:dyDescent="0.35">
      <c r="C680" s="1"/>
    </row>
    <row r="681" spans="3:3" x14ac:dyDescent="0.35">
      <c r="C681" s="1"/>
    </row>
    <row r="682" spans="3:3" x14ac:dyDescent="0.35">
      <c r="C682" s="1"/>
    </row>
    <row r="683" spans="3:3" x14ac:dyDescent="0.35">
      <c r="C683" s="1"/>
    </row>
    <row r="684" spans="3:3" x14ac:dyDescent="0.35">
      <c r="C684" s="1"/>
    </row>
    <row r="685" spans="3:3" x14ac:dyDescent="0.35">
      <c r="C685" s="1"/>
    </row>
    <row r="686" spans="3:3" x14ac:dyDescent="0.35">
      <c r="C686" s="1"/>
    </row>
    <row r="687" spans="3:3" x14ac:dyDescent="0.35">
      <c r="C687" s="1"/>
    </row>
    <row r="688" spans="3:3" x14ac:dyDescent="0.35">
      <c r="C688" s="1"/>
    </row>
    <row r="689" spans="3:3" x14ac:dyDescent="0.35">
      <c r="C689" s="1"/>
    </row>
    <row r="690" spans="3:3" x14ac:dyDescent="0.35">
      <c r="C690" s="1"/>
    </row>
    <row r="691" spans="3:3" x14ac:dyDescent="0.35">
      <c r="C691" s="1"/>
    </row>
    <row r="692" spans="3:3" x14ac:dyDescent="0.35">
      <c r="C692" s="1"/>
    </row>
    <row r="693" spans="3:3" x14ac:dyDescent="0.35">
      <c r="C693" s="1"/>
    </row>
    <row r="694" spans="3:3" x14ac:dyDescent="0.35">
      <c r="C694" s="1"/>
    </row>
    <row r="695" spans="3:3" x14ac:dyDescent="0.35">
      <c r="C695" s="1"/>
    </row>
    <row r="696" spans="3:3" x14ac:dyDescent="0.35">
      <c r="C696" s="1"/>
    </row>
    <row r="697" spans="3:3" x14ac:dyDescent="0.35">
      <c r="C697" s="1"/>
    </row>
    <row r="698" spans="3:3" x14ac:dyDescent="0.35">
      <c r="C698" s="1"/>
    </row>
    <row r="699" spans="3:3" x14ac:dyDescent="0.35">
      <c r="C699" s="1"/>
    </row>
    <row r="700" spans="3:3" x14ac:dyDescent="0.35">
      <c r="C700" s="1"/>
    </row>
    <row r="701" spans="3:3" x14ac:dyDescent="0.35">
      <c r="C701" s="1"/>
    </row>
    <row r="702" spans="3:3" x14ac:dyDescent="0.35">
      <c r="C702" s="1"/>
    </row>
    <row r="703" spans="3:3" x14ac:dyDescent="0.35">
      <c r="C703" s="1"/>
    </row>
    <row r="704" spans="3:3" x14ac:dyDescent="0.35">
      <c r="C704" s="1"/>
    </row>
    <row r="705" spans="3:3" x14ac:dyDescent="0.35">
      <c r="C705" s="1"/>
    </row>
    <row r="706" spans="3:3" x14ac:dyDescent="0.35">
      <c r="C706" s="1"/>
    </row>
    <row r="707" spans="3:3" x14ac:dyDescent="0.35">
      <c r="C707" s="1"/>
    </row>
    <row r="708" spans="3:3" x14ac:dyDescent="0.35">
      <c r="C708" s="1"/>
    </row>
    <row r="709" spans="3:3" x14ac:dyDescent="0.35">
      <c r="C709" s="1"/>
    </row>
    <row r="710" spans="3:3" x14ac:dyDescent="0.35">
      <c r="C710" s="1"/>
    </row>
    <row r="711" spans="3:3" x14ac:dyDescent="0.35">
      <c r="C711" s="1"/>
    </row>
    <row r="712" spans="3:3" x14ac:dyDescent="0.35">
      <c r="C712" s="1"/>
    </row>
    <row r="713" spans="3:3" x14ac:dyDescent="0.35">
      <c r="C713" s="1"/>
    </row>
    <row r="714" spans="3:3" x14ac:dyDescent="0.35">
      <c r="C714" s="1"/>
    </row>
    <row r="715" spans="3:3" x14ac:dyDescent="0.35">
      <c r="C715" s="1"/>
    </row>
    <row r="716" spans="3:3" x14ac:dyDescent="0.35">
      <c r="C716" s="1"/>
    </row>
    <row r="717" spans="3:3" x14ac:dyDescent="0.35">
      <c r="C717" s="1"/>
    </row>
    <row r="718" spans="3:3" x14ac:dyDescent="0.35">
      <c r="C718" s="1"/>
    </row>
    <row r="719" spans="3:3" x14ac:dyDescent="0.35">
      <c r="C719" s="1"/>
    </row>
    <row r="720" spans="3:3" x14ac:dyDescent="0.35">
      <c r="C720" s="1"/>
    </row>
    <row r="721" spans="3:3" x14ac:dyDescent="0.35">
      <c r="C721" s="1"/>
    </row>
    <row r="722" spans="3:3" x14ac:dyDescent="0.35">
      <c r="C722" s="1"/>
    </row>
    <row r="723" spans="3:3" x14ac:dyDescent="0.35">
      <c r="C723" s="1"/>
    </row>
    <row r="724" spans="3:3" x14ac:dyDescent="0.35">
      <c r="C724" s="1"/>
    </row>
    <row r="725" spans="3:3" x14ac:dyDescent="0.35">
      <c r="C725" s="1"/>
    </row>
    <row r="726" spans="3:3" x14ac:dyDescent="0.35">
      <c r="C726" s="1"/>
    </row>
    <row r="727" spans="3:3" x14ac:dyDescent="0.35">
      <c r="C727" s="1"/>
    </row>
    <row r="728" spans="3:3" x14ac:dyDescent="0.35">
      <c r="C728" s="1"/>
    </row>
    <row r="729" spans="3:3" x14ac:dyDescent="0.35">
      <c r="C729" s="1"/>
    </row>
    <row r="730" spans="3:3" x14ac:dyDescent="0.35">
      <c r="C730" s="1"/>
    </row>
    <row r="731" spans="3:3" x14ac:dyDescent="0.35">
      <c r="C731" s="1"/>
    </row>
    <row r="732" spans="3:3" x14ac:dyDescent="0.35">
      <c r="C732" s="1"/>
    </row>
    <row r="733" spans="3:3" x14ac:dyDescent="0.35">
      <c r="C733" s="1"/>
    </row>
    <row r="734" spans="3:3" x14ac:dyDescent="0.35">
      <c r="C734" s="1"/>
    </row>
    <row r="735" spans="3:3" x14ac:dyDescent="0.35">
      <c r="C735" s="1"/>
    </row>
    <row r="736" spans="3:3" x14ac:dyDescent="0.35">
      <c r="C736" s="1"/>
    </row>
    <row r="737" spans="3:3" x14ac:dyDescent="0.35">
      <c r="C737" s="1"/>
    </row>
    <row r="738" spans="3:3" x14ac:dyDescent="0.35">
      <c r="C738" s="1"/>
    </row>
    <row r="739" spans="3:3" x14ac:dyDescent="0.35">
      <c r="C739" s="1"/>
    </row>
    <row r="740" spans="3:3" x14ac:dyDescent="0.35">
      <c r="C740" s="1"/>
    </row>
    <row r="741" spans="3:3" x14ac:dyDescent="0.35">
      <c r="C741" s="1"/>
    </row>
    <row r="742" spans="3:3" x14ac:dyDescent="0.35">
      <c r="C742" s="1"/>
    </row>
    <row r="743" spans="3:3" x14ac:dyDescent="0.35">
      <c r="C743" s="1"/>
    </row>
    <row r="744" spans="3:3" x14ac:dyDescent="0.35">
      <c r="C744" s="1"/>
    </row>
    <row r="745" spans="3:3" x14ac:dyDescent="0.35">
      <c r="C745" s="1"/>
    </row>
    <row r="746" spans="3:3" x14ac:dyDescent="0.35">
      <c r="C746" s="1"/>
    </row>
    <row r="747" spans="3:3" x14ac:dyDescent="0.35">
      <c r="C747" s="1"/>
    </row>
    <row r="748" spans="3:3" x14ac:dyDescent="0.35">
      <c r="C748" s="1"/>
    </row>
    <row r="749" spans="3:3" x14ac:dyDescent="0.35">
      <c r="C749" s="1"/>
    </row>
    <row r="750" spans="3:3" x14ac:dyDescent="0.35">
      <c r="C750" s="1"/>
    </row>
    <row r="751" spans="3:3" x14ac:dyDescent="0.35">
      <c r="C751" s="1"/>
    </row>
    <row r="752" spans="3:3" x14ac:dyDescent="0.35">
      <c r="C752" s="1"/>
    </row>
    <row r="753" spans="3:3" x14ac:dyDescent="0.35">
      <c r="C753" s="1"/>
    </row>
    <row r="754" spans="3:3" x14ac:dyDescent="0.35">
      <c r="C754" s="1"/>
    </row>
    <row r="755" spans="3:3" x14ac:dyDescent="0.35">
      <c r="C755" s="1"/>
    </row>
    <row r="756" spans="3:3" x14ac:dyDescent="0.35">
      <c r="C756" s="1"/>
    </row>
    <row r="757" spans="3:3" x14ac:dyDescent="0.35">
      <c r="C757" s="1"/>
    </row>
    <row r="758" spans="3:3" x14ac:dyDescent="0.35">
      <c r="C758" s="1"/>
    </row>
    <row r="759" spans="3:3" x14ac:dyDescent="0.35">
      <c r="C759" s="1"/>
    </row>
    <row r="760" spans="3:3" x14ac:dyDescent="0.35">
      <c r="C760" s="1"/>
    </row>
    <row r="761" spans="3:3" x14ac:dyDescent="0.35">
      <c r="C761" s="1"/>
    </row>
    <row r="762" spans="3:3" x14ac:dyDescent="0.35">
      <c r="C762" s="1"/>
    </row>
    <row r="763" spans="3:3" x14ac:dyDescent="0.35">
      <c r="C763" s="1"/>
    </row>
    <row r="764" spans="3:3" x14ac:dyDescent="0.35">
      <c r="C764" s="1"/>
    </row>
    <row r="765" spans="3:3" x14ac:dyDescent="0.35">
      <c r="C765" s="1"/>
    </row>
    <row r="766" spans="3:3" x14ac:dyDescent="0.35">
      <c r="C766" s="1"/>
    </row>
    <row r="767" spans="3:3" x14ac:dyDescent="0.35">
      <c r="C767" s="1"/>
    </row>
    <row r="768" spans="3:3" x14ac:dyDescent="0.35">
      <c r="C768" s="1"/>
    </row>
    <row r="769" spans="3:3" x14ac:dyDescent="0.35">
      <c r="C769" s="1"/>
    </row>
    <row r="770" spans="3:3" x14ac:dyDescent="0.35">
      <c r="C770" s="1"/>
    </row>
    <row r="771" spans="3:3" x14ac:dyDescent="0.35">
      <c r="C771" s="1"/>
    </row>
    <row r="772" spans="3:3" x14ac:dyDescent="0.35">
      <c r="C772" s="1"/>
    </row>
    <row r="773" spans="3:3" x14ac:dyDescent="0.35">
      <c r="C773" s="1"/>
    </row>
    <row r="774" spans="3:3" x14ac:dyDescent="0.35">
      <c r="C774" s="1"/>
    </row>
    <row r="775" spans="3:3" x14ac:dyDescent="0.35">
      <c r="C775" s="1"/>
    </row>
    <row r="776" spans="3:3" x14ac:dyDescent="0.35">
      <c r="C776" s="1"/>
    </row>
    <row r="777" spans="3:3" x14ac:dyDescent="0.35">
      <c r="C777" s="1"/>
    </row>
    <row r="778" spans="3:3" x14ac:dyDescent="0.35">
      <c r="C778" s="1"/>
    </row>
    <row r="779" spans="3:3" x14ac:dyDescent="0.35">
      <c r="C779" s="1"/>
    </row>
    <row r="780" spans="3:3" x14ac:dyDescent="0.35">
      <c r="C780" s="1"/>
    </row>
    <row r="781" spans="3:3" x14ac:dyDescent="0.35">
      <c r="C781" s="1"/>
    </row>
    <row r="782" spans="3:3" x14ac:dyDescent="0.35">
      <c r="C782" s="1"/>
    </row>
    <row r="783" spans="3:3" x14ac:dyDescent="0.35">
      <c r="C783" s="1"/>
    </row>
    <row r="784" spans="3:3" x14ac:dyDescent="0.35">
      <c r="C784" s="1"/>
    </row>
    <row r="785" spans="3:3" x14ac:dyDescent="0.35">
      <c r="C785" s="1"/>
    </row>
    <row r="786" spans="3:3" x14ac:dyDescent="0.35">
      <c r="C786" s="1"/>
    </row>
    <row r="787" spans="3:3" x14ac:dyDescent="0.35">
      <c r="C787" s="1"/>
    </row>
    <row r="788" spans="3:3" x14ac:dyDescent="0.35">
      <c r="C788" s="1"/>
    </row>
    <row r="789" spans="3:3" x14ac:dyDescent="0.35">
      <c r="C789" s="1"/>
    </row>
    <row r="790" spans="3:3" x14ac:dyDescent="0.35">
      <c r="C790" s="1"/>
    </row>
    <row r="791" spans="3:3" x14ac:dyDescent="0.35">
      <c r="C791" s="1"/>
    </row>
    <row r="792" spans="3:3" x14ac:dyDescent="0.35">
      <c r="C792" s="1"/>
    </row>
    <row r="793" spans="3:3" x14ac:dyDescent="0.35">
      <c r="C793" s="1"/>
    </row>
    <row r="794" spans="3:3" x14ac:dyDescent="0.35">
      <c r="C794" s="1"/>
    </row>
    <row r="795" spans="3:3" x14ac:dyDescent="0.35">
      <c r="C795" s="1"/>
    </row>
    <row r="796" spans="3:3" x14ac:dyDescent="0.35">
      <c r="C796" s="1"/>
    </row>
    <row r="797" spans="3:3" x14ac:dyDescent="0.35">
      <c r="C797" s="1"/>
    </row>
    <row r="798" spans="3:3" x14ac:dyDescent="0.35">
      <c r="C798" s="1"/>
    </row>
    <row r="799" spans="3:3" x14ac:dyDescent="0.35">
      <c r="C799" s="1"/>
    </row>
    <row r="800" spans="3:3" x14ac:dyDescent="0.35">
      <c r="C800" s="1"/>
    </row>
    <row r="801" spans="3:3" x14ac:dyDescent="0.35">
      <c r="C801" s="1"/>
    </row>
    <row r="802" spans="3:3" x14ac:dyDescent="0.35">
      <c r="C802" s="1"/>
    </row>
    <row r="803" spans="3:3" x14ac:dyDescent="0.35">
      <c r="C803" s="1"/>
    </row>
    <row r="804" spans="3:3" x14ac:dyDescent="0.35">
      <c r="C804" s="1"/>
    </row>
    <row r="805" spans="3:3" x14ac:dyDescent="0.35">
      <c r="C805" s="1"/>
    </row>
    <row r="806" spans="3:3" x14ac:dyDescent="0.35">
      <c r="C806" s="1"/>
    </row>
    <row r="807" spans="3:3" x14ac:dyDescent="0.35">
      <c r="C807" s="1"/>
    </row>
    <row r="808" spans="3:3" x14ac:dyDescent="0.35">
      <c r="C808" s="1"/>
    </row>
    <row r="809" spans="3:3" x14ac:dyDescent="0.35">
      <c r="C809" s="1"/>
    </row>
    <row r="810" spans="3:3" x14ac:dyDescent="0.35">
      <c r="C810" s="1"/>
    </row>
    <row r="811" spans="3:3" x14ac:dyDescent="0.35">
      <c r="C811" s="1"/>
    </row>
    <row r="812" spans="3:3" x14ac:dyDescent="0.35">
      <c r="C812" s="1"/>
    </row>
    <row r="813" spans="3:3" x14ac:dyDescent="0.35">
      <c r="C813" s="1"/>
    </row>
    <row r="814" spans="3:3" x14ac:dyDescent="0.35">
      <c r="C814" s="1"/>
    </row>
    <row r="815" spans="3:3" x14ac:dyDescent="0.35">
      <c r="C815" s="1"/>
    </row>
    <row r="816" spans="3:3" x14ac:dyDescent="0.35">
      <c r="C816" s="1"/>
    </row>
    <row r="817" spans="3:3" x14ac:dyDescent="0.35">
      <c r="C817" s="1"/>
    </row>
    <row r="818" spans="3:3" x14ac:dyDescent="0.35">
      <c r="C818" s="1"/>
    </row>
    <row r="819" spans="3:3" x14ac:dyDescent="0.35">
      <c r="C819" s="1"/>
    </row>
    <row r="820" spans="3:3" x14ac:dyDescent="0.35">
      <c r="C820" s="1"/>
    </row>
    <row r="821" spans="3:3" x14ac:dyDescent="0.35">
      <c r="C821" s="1"/>
    </row>
    <row r="822" spans="3:3" x14ac:dyDescent="0.35">
      <c r="C822" s="1"/>
    </row>
    <row r="823" spans="3:3" x14ac:dyDescent="0.35">
      <c r="C823" s="1"/>
    </row>
    <row r="824" spans="3:3" x14ac:dyDescent="0.35">
      <c r="C824" s="1"/>
    </row>
    <row r="825" spans="3:3" x14ac:dyDescent="0.35">
      <c r="C825" s="1"/>
    </row>
    <row r="826" spans="3:3" x14ac:dyDescent="0.35">
      <c r="C826" s="1"/>
    </row>
    <row r="827" spans="3:3" x14ac:dyDescent="0.35">
      <c r="C827" s="1"/>
    </row>
    <row r="828" spans="3:3" x14ac:dyDescent="0.35">
      <c r="C828" s="1"/>
    </row>
    <row r="829" spans="3:3" x14ac:dyDescent="0.35">
      <c r="C829" s="1"/>
    </row>
    <row r="830" spans="3:3" x14ac:dyDescent="0.35">
      <c r="C830" s="1"/>
    </row>
    <row r="831" spans="3:3" x14ac:dyDescent="0.35">
      <c r="C831" s="1"/>
    </row>
    <row r="832" spans="3:3" x14ac:dyDescent="0.35">
      <c r="C832" s="1"/>
    </row>
    <row r="833" spans="3:3" x14ac:dyDescent="0.35">
      <c r="C833" s="1"/>
    </row>
    <row r="834" spans="3:3" x14ac:dyDescent="0.35">
      <c r="C834" s="1"/>
    </row>
    <row r="835" spans="3:3" x14ac:dyDescent="0.35">
      <c r="C835" s="1"/>
    </row>
    <row r="836" spans="3:3" x14ac:dyDescent="0.35">
      <c r="C836" s="1"/>
    </row>
    <row r="837" spans="3:3" x14ac:dyDescent="0.35">
      <c r="C837" s="1"/>
    </row>
    <row r="838" spans="3:3" x14ac:dyDescent="0.35">
      <c r="C838" s="1"/>
    </row>
    <row r="839" spans="3:3" x14ac:dyDescent="0.35">
      <c r="C839" s="1"/>
    </row>
    <row r="840" spans="3:3" x14ac:dyDescent="0.35">
      <c r="C840" s="1"/>
    </row>
    <row r="841" spans="3:3" x14ac:dyDescent="0.35">
      <c r="C841" s="1"/>
    </row>
    <row r="842" spans="3:3" x14ac:dyDescent="0.35">
      <c r="C842" s="1"/>
    </row>
    <row r="843" spans="3:3" x14ac:dyDescent="0.35">
      <c r="C843" s="1"/>
    </row>
    <row r="844" spans="3:3" x14ac:dyDescent="0.35">
      <c r="C844" s="1"/>
    </row>
    <row r="845" spans="3:3" x14ac:dyDescent="0.35">
      <c r="C845" s="1"/>
    </row>
    <row r="846" spans="3:3" x14ac:dyDescent="0.35">
      <c r="C846" s="1"/>
    </row>
    <row r="847" spans="3:3" x14ac:dyDescent="0.35">
      <c r="C847" s="1"/>
    </row>
    <row r="848" spans="3:3" x14ac:dyDescent="0.35">
      <c r="C848" s="1"/>
    </row>
    <row r="849" spans="3:3" x14ac:dyDescent="0.35">
      <c r="C849" s="1"/>
    </row>
    <row r="850" spans="3:3" x14ac:dyDescent="0.35">
      <c r="C850" s="1"/>
    </row>
    <row r="851" spans="3:3" x14ac:dyDescent="0.35">
      <c r="C851" s="1"/>
    </row>
    <row r="852" spans="3:3" x14ac:dyDescent="0.35">
      <c r="C852" s="1"/>
    </row>
    <row r="853" spans="3:3" x14ac:dyDescent="0.35">
      <c r="C853" s="1"/>
    </row>
    <row r="854" spans="3:3" x14ac:dyDescent="0.35">
      <c r="C854" s="1"/>
    </row>
    <row r="855" spans="3:3" x14ac:dyDescent="0.35">
      <c r="C855" s="1"/>
    </row>
    <row r="856" spans="3:3" x14ac:dyDescent="0.35">
      <c r="C856" s="1"/>
    </row>
    <row r="857" spans="3:3" x14ac:dyDescent="0.35">
      <c r="C857" s="1"/>
    </row>
    <row r="858" spans="3:3" x14ac:dyDescent="0.35">
      <c r="C858" s="1"/>
    </row>
    <row r="859" spans="3:3" x14ac:dyDescent="0.35">
      <c r="C859" s="1"/>
    </row>
    <row r="860" spans="3:3" x14ac:dyDescent="0.35">
      <c r="C860" s="1"/>
    </row>
    <row r="861" spans="3:3" x14ac:dyDescent="0.35">
      <c r="C861" s="1"/>
    </row>
    <row r="862" spans="3:3" x14ac:dyDescent="0.35">
      <c r="C862" s="1"/>
    </row>
    <row r="863" spans="3:3" x14ac:dyDescent="0.35">
      <c r="C863" s="1"/>
    </row>
    <row r="864" spans="3:3" x14ac:dyDescent="0.35">
      <c r="C864" s="1"/>
    </row>
    <row r="865" spans="3:3" x14ac:dyDescent="0.35">
      <c r="C865" s="1"/>
    </row>
    <row r="866" spans="3:3" x14ac:dyDescent="0.35">
      <c r="C866" s="1"/>
    </row>
    <row r="867" spans="3:3" x14ac:dyDescent="0.35">
      <c r="C867" s="1"/>
    </row>
    <row r="868" spans="3:3" x14ac:dyDescent="0.35">
      <c r="C868" s="1"/>
    </row>
    <row r="869" spans="3:3" x14ac:dyDescent="0.35">
      <c r="C869" s="1"/>
    </row>
    <row r="870" spans="3:3" x14ac:dyDescent="0.35">
      <c r="C870" s="1"/>
    </row>
    <row r="871" spans="3:3" x14ac:dyDescent="0.35">
      <c r="C871" s="1"/>
    </row>
    <row r="872" spans="3:3" x14ac:dyDescent="0.35">
      <c r="C872" s="1"/>
    </row>
    <row r="873" spans="3:3" x14ac:dyDescent="0.35">
      <c r="C873" s="1"/>
    </row>
    <row r="874" spans="3:3" x14ac:dyDescent="0.35">
      <c r="C874" s="1"/>
    </row>
    <row r="875" spans="3:3" x14ac:dyDescent="0.35">
      <c r="C875" s="1"/>
    </row>
    <row r="876" spans="3:3" x14ac:dyDescent="0.35">
      <c r="C876" s="1"/>
    </row>
    <row r="877" spans="3:3" x14ac:dyDescent="0.35">
      <c r="C877" s="1"/>
    </row>
    <row r="878" spans="3:3" x14ac:dyDescent="0.35">
      <c r="C878" s="1"/>
    </row>
    <row r="879" spans="3:3" x14ac:dyDescent="0.35">
      <c r="C879" s="1"/>
    </row>
    <row r="880" spans="3:3" x14ac:dyDescent="0.35">
      <c r="C880" s="1"/>
    </row>
    <row r="881" spans="3:3" x14ac:dyDescent="0.35">
      <c r="C881" s="1"/>
    </row>
    <row r="882" spans="3:3" x14ac:dyDescent="0.35">
      <c r="C882" s="1"/>
    </row>
    <row r="883" spans="3:3" x14ac:dyDescent="0.35">
      <c r="C883" s="1"/>
    </row>
    <row r="884" spans="3:3" x14ac:dyDescent="0.35">
      <c r="C884" s="1"/>
    </row>
    <row r="885" spans="3:3" x14ac:dyDescent="0.35">
      <c r="C885" s="1"/>
    </row>
    <row r="886" spans="3:3" x14ac:dyDescent="0.35">
      <c r="C886" s="1"/>
    </row>
    <row r="887" spans="3:3" x14ac:dyDescent="0.35">
      <c r="C887" s="1"/>
    </row>
    <row r="888" spans="3:3" x14ac:dyDescent="0.35">
      <c r="C888" s="1"/>
    </row>
    <row r="889" spans="3:3" x14ac:dyDescent="0.35">
      <c r="C889" s="1"/>
    </row>
    <row r="890" spans="3:3" x14ac:dyDescent="0.35">
      <c r="C890" s="1"/>
    </row>
    <row r="891" spans="3:3" x14ac:dyDescent="0.35">
      <c r="C891" s="1"/>
    </row>
    <row r="892" spans="3:3" x14ac:dyDescent="0.35">
      <c r="C892" s="1"/>
    </row>
    <row r="893" spans="3:3" x14ac:dyDescent="0.35">
      <c r="C893" s="1"/>
    </row>
    <row r="894" spans="3:3" x14ac:dyDescent="0.35">
      <c r="C894" s="1"/>
    </row>
    <row r="895" spans="3:3" x14ac:dyDescent="0.35">
      <c r="C895" s="1"/>
    </row>
    <row r="896" spans="3:3" x14ac:dyDescent="0.35">
      <c r="C896" s="1"/>
    </row>
    <row r="897" spans="3:3" x14ac:dyDescent="0.35">
      <c r="C897" s="1"/>
    </row>
    <row r="898" spans="3:3" x14ac:dyDescent="0.35">
      <c r="C898" s="1"/>
    </row>
    <row r="899" spans="3:3" x14ac:dyDescent="0.35">
      <c r="C899" s="1"/>
    </row>
    <row r="900" spans="3:3" x14ac:dyDescent="0.35">
      <c r="C900" s="1"/>
    </row>
    <row r="901" spans="3:3" x14ac:dyDescent="0.35">
      <c r="C901" s="1"/>
    </row>
    <row r="902" spans="3:3" x14ac:dyDescent="0.35">
      <c r="C902" s="1"/>
    </row>
    <row r="903" spans="3:3" x14ac:dyDescent="0.35">
      <c r="C903" s="1"/>
    </row>
    <row r="904" spans="3:3" x14ac:dyDescent="0.35">
      <c r="C904" s="1"/>
    </row>
    <row r="905" spans="3:3" x14ac:dyDescent="0.35">
      <c r="C905" s="1"/>
    </row>
    <row r="906" spans="3:3" x14ac:dyDescent="0.35">
      <c r="C906" s="1"/>
    </row>
    <row r="907" spans="3:3" x14ac:dyDescent="0.35">
      <c r="C907" s="1"/>
    </row>
    <row r="908" spans="3:3" x14ac:dyDescent="0.35">
      <c r="C908" s="1"/>
    </row>
    <row r="909" spans="3:3" x14ac:dyDescent="0.35">
      <c r="C909" s="1"/>
    </row>
    <row r="910" spans="3:3" x14ac:dyDescent="0.35">
      <c r="C910" s="1"/>
    </row>
    <row r="911" spans="3:3" x14ac:dyDescent="0.35">
      <c r="C911" s="1"/>
    </row>
    <row r="912" spans="3:3" x14ac:dyDescent="0.35">
      <c r="C912" s="1"/>
    </row>
    <row r="913" spans="3:3" x14ac:dyDescent="0.35">
      <c r="C913" s="1"/>
    </row>
    <row r="914" spans="3:3" x14ac:dyDescent="0.35">
      <c r="C914" s="1"/>
    </row>
    <row r="915" spans="3:3" x14ac:dyDescent="0.35">
      <c r="C915" s="1"/>
    </row>
    <row r="916" spans="3:3" x14ac:dyDescent="0.35">
      <c r="C916" s="1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DC8C-BA56-4148-BB31-C2D00B1D7D6B}">
  <dimension ref="A2:F13"/>
  <sheetViews>
    <sheetView workbookViewId="0">
      <selection activeCell="A2" sqref="A2:F13"/>
    </sheetView>
  </sheetViews>
  <sheetFormatPr baseColWidth="10" defaultRowHeight="14.5" x14ac:dyDescent="0.35"/>
  <sheetData>
    <row r="2" spans="1:6" x14ac:dyDescent="0.35">
      <c r="C2" t="s">
        <v>20</v>
      </c>
      <c r="D2" t="s">
        <v>21</v>
      </c>
    </row>
    <row r="3" spans="1:6" x14ac:dyDescent="0.35">
      <c r="B3" t="s">
        <v>22</v>
      </c>
      <c r="C3" t="s">
        <v>23</v>
      </c>
      <c r="D3" t="s">
        <v>24</v>
      </c>
      <c r="E3" t="s">
        <v>25</v>
      </c>
      <c r="F3" t="s">
        <v>26</v>
      </c>
    </row>
    <row r="4" spans="1:6" x14ac:dyDescent="0.35">
      <c r="A4">
        <v>1</v>
      </c>
      <c r="B4">
        <v>2008</v>
      </c>
      <c r="C4">
        <v>9</v>
      </c>
      <c r="D4">
        <v>24</v>
      </c>
      <c r="E4">
        <f>C4*D4</f>
        <v>216</v>
      </c>
      <c r="F4">
        <f>C4^2</f>
        <v>81</v>
      </c>
    </row>
    <row r="5" spans="1:6" x14ac:dyDescent="0.35">
      <c r="A5">
        <f>A4+1</f>
        <v>2</v>
      </c>
      <c r="B5">
        <v>2009</v>
      </c>
      <c r="C5">
        <v>11</v>
      </c>
      <c r="D5">
        <v>33</v>
      </c>
      <c r="E5">
        <f t="shared" ref="E5:E9" si="0">C5*D5</f>
        <v>363</v>
      </c>
      <c r="F5">
        <f t="shared" ref="F5:F9" si="1">C5^2</f>
        <v>121</v>
      </c>
    </row>
    <row r="6" spans="1:6" x14ac:dyDescent="0.35">
      <c r="A6">
        <f t="shared" ref="A6:A9" si="2">A5+1</f>
        <v>3</v>
      </c>
      <c r="B6">
        <v>2010</v>
      </c>
      <c r="C6">
        <v>5</v>
      </c>
      <c r="D6">
        <v>10</v>
      </c>
      <c r="E6">
        <f t="shared" si="0"/>
        <v>50</v>
      </c>
      <c r="F6">
        <f t="shared" si="1"/>
        <v>25</v>
      </c>
    </row>
    <row r="7" spans="1:6" x14ac:dyDescent="0.35">
      <c r="A7">
        <f t="shared" si="2"/>
        <v>4</v>
      </c>
      <c r="B7">
        <v>2011</v>
      </c>
      <c r="C7">
        <v>13</v>
      </c>
      <c r="D7">
        <v>29</v>
      </c>
      <c r="E7">
        <f t="shared" si="0"/>
        <v>377</v>
      </c>
      <c r="F7">
        <f t="shared" si="1"/>
        <v>169</v>
      </c>
    </row>
    <row r="8" spans="1:6" x14ac:dyDescent="0.35">
      <c r="A8">
        <f t="shared" si="2"/>
        <v>5</v>
      </c>
      <c r="B8">
        <v>2012</v>
      </c>
      <c r="C8">
        <v>20</v>
      </c>
      <c r="D8">
        <v>42</v>
      </c>
      <c r="E8">
        <f t="shared" si="0"/>
        <v>840</v>
      </c>
      <c r="F8">
        <f t="shared" si="1"/>
        <v>400</v>
      </c>
    </row>
    <row r="9" spans="1:6" x14ac:dyDescent="0.35">
      <c r="A9">
        <f t="shared" si="2"/>
        <v>6</v>
      </c>
      <c r="B9">
        <v>2013</v>
      </c>
      <c r="C9">
        <v>12</v>
      </c>
      <c r="D9">
        <v>24</v>
      </c>
      <c r="E9">
        <f t="shared" si="0"/>
        <v>288</v>
      </c>
      <c r="F9">
        <f t="shared" si="1"/>
        <v>144</v>
      </c>
    </row>
    <row r="10" spans="1:6" x14ac:dyDescent="0.35">
      <c r="C10">
        <f>SUM(C4:C9)</f>
        <v>70</v>
      </c>
      <c r="D10">
        <f>SUM(D4:D9)</f>
        <v>162</v>
      </c>
      <c r="E10">
        <f>SUM(E4:E9)</f>
        <v>2134</v>
      </c>
      <c r="F10">
        <f>SUM(F4:F9)</f>
        <v>940</v>
      </c>
    </row>
    <row r="11" spans="1:6" x14ac:dyDescent="0.35">
      <c r="C11">
        <f>C10/A9</f>
        <v>11.666666666666666</v>
      </c>
      <c r="D11">
        <f>D10/A9</f>
        <v>27</v>
      </c>
    </row>
    <row r="12" spans="1:6" x14ac:dyDescent="0.35">
      <c r="B12" t="s">
        <v>27</v>
      </c>
      <c r="C12">
        <f>(A9*E10-C10*D10)/(A9*F10-C10^2)</f>
        <v>1.9783783783783784</v>
      </c>
      <c r="D12">
        <f>SLOPE(D4:D9,C4:C9)</f>
        <v>1.9783783783783782</v>
      </c>
    </row>
    <row r="13" spans="1:6" x14ac:dyDescent="0.35">
      <c r="B13" t="s">
        <v>28</v>
      </c>
      <c r="C13">
        <f>D11-C12*C11</f>
        <v>3.9189189189189193</v>
      </c>
      <c r="D13">
        <f>INTERCEPT(D4:D9,C4:C9)</f>
        <v>3.9189189189189229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98B8B-39EF-4955-BCEC-045129ADC4B6}">
  <dimension ref="C2:G9"/>
  <sheetViews>
    <sheetView workbookViewId="0">
      <selection activeCell="G9" sqref="G9"/>
    </sheetView>
  </sheetViews>
  <sheetFormatPr baseColWidth="10" defaultRowHeight="14.5" x14ac:dyDescent="0.35"/>
  <sheetData>
    <row r="2" spans="3:7" x14ac:dyDescent="0.35">
      <c r="C2" t="s">
        <v>23</v>
      </c>
      <c r="D2" t="s">
        <v>24</v>
      </c>
      <c r="F2" t="s">
        <v>23</v>
      </c>
      <c r="G2" t="s">
        <v>24</v>
      </c>
    </row>
    <row r="3" spans="3:7" x14ac:dyDescent="0.35">
      <c r="C3">
        <v>2</v>
      </c>
      <c r="D3">
        <v>8</v>
      </c>
      <c r="F3">
        <v>2</v>
      </c>
      <c r="G3">
        <v>24</v>
      </c>
    </row>
    <row r="4" spans="3:7" x14ac:dyDescent="0.35">
      <c r="C4">
        <f>C3+1</f>
        <v>3</v>
      </c>
      <c r="D4">
        <v>12</v>
      </c>
      <c r="F4">
        <f>F3+1</f>
        <v>3</v>
      </c>
      <c r="G4">
        <v>9</v>
      </c>
    </row>
    <row r="5" spans="3:7" x14ac:dyDescent="0.35">
      <c r="C5">
        <f t="shared" ref="C5:C8" si="0">C4+1</f>
        <v>4</v>
      </c>
      <c r="D5">
        <v>15</v>
      </c>
      <c r="F5">
        <f t="shared" ref="F5:F8" si="1">F4+1</f>
        <v>4</v>
      </c>
      <c r="G5">
        <v>18</v>
      </c>
    </row>
    <row r="6" spans="3:7" x14ac:dyDescent="0.35">
      <c r="C6">
        <f t="shared" si="0"/>
        <v>5</v>
      </c>
      <c r="D6">
        <v>16</v>
      </c>
      <c r="F6">
        <f t="shared" si="1"/>
        <v>5</v>
      </c>
      <c r="G6">
        <v>8</v>
      </c>
    </row>
    <row r="7" spans="3:7" x14ac:dyDescent="0.35">
      <c r="C7">
        <f t="shared" si="0"/>
        <v>6</v>
      </c>
      <c r="D7">
        <v>21</v>
      </c>
      <c r="F7">
        <f t="shared" si="1"/>
        <v>6</v>
      </c>
      <c r="G7">
        <v>19</v>
      </c>
    </row>
    <row r="8" spans="3:7" x14ac:dyDescent="0.35">
      <c r="C8">
        <f t="shared" si="0"/>
        <v>7</v>
      </c>
      <c r="D8">
        <v>22</v>
      </c>
      <c r="F8">
        <f t="shared" si="1"/>
        <v>7</v>
      </c>
      <c r="G8">
        <v>8</v>
      </c>
    </row>
    <row r="9" spans="3:7" x14ac:dyDescent="0.35">
      <c r="C9" t="s">
        <v>29</v>
      </c>
      <c r="D9">
        <f>CORREL(C3:C8,D3:D8)</f>
        <v>0.98526885517666296</v>
      </c>
      <c r="F9" t="s">
        <v>29</v>
      </c>
      <c r="G9">
        <f>CORREL(F3:F8,G3:G8)</f>
        <v>-0.46550340379057381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5526-9EE3-4496-92BF-535897004016}">
  <dimension ref="A3:G15"/>
  <sheetViews>
    <sheetView workbookViewId="0">
      <selection activeCell="A12" sqref="A12:C15"/>
    </sheetView>
  </sheetViews>
  <sheetFormatPr baseColWidth="10" defaultRowHeight="14.5" x14ac:dyDescent="0.35"/>
  <sheetData>
    <row r="3" spans="1:7" x14ac:dyDescent="0.35">
      <c r="B3" t="s">
        <v>30</v>
      </c>
      <c r="C3" t="s">
        <v>23</v>
      </c>
      <c r="D3" t="s">
        <v>24</v>
      </c>
      <c r="E3" t="s">
        <v>31</v>
      </c>
      <c r="F3" t="s">
        <v>32</v>
      </c>
      <c r="G3" t="s">
        <v>33</v>
      </c>
    </row>
    <row r="4" spans="1:7" x14ac:dyDescent="0.35">
      <c r="B4">
        <v>1</v>
      </c>
      <c r="C4">
        <v>9</v>
      </c>
      <c r="D4">
        <v>24</v>
      </c>
      <c r="E4">
        <f>$B$12+$B$13*C4</f>
        <v>21.724324324324325</v>
      </c>
      <c r="F4">
        <f>(E4-$B$14)^2</f>
        <v>27.832753834915991</v>
      </c>
      <c r="G4">
        <f>(D4-$B$14)^2</f>
        <v>9</v>
      </c>
    </row>
    <row r="5" spans="1:7" x14ac:dyDescent="0.35">
      <c r="B5">
        <v>2</v>
      </c>
      <c r="C5">
        <v>11</v>
      </c>
      <c r="D5">
        <v>33</v>
      </c>
      <c r="E5">
        <f t="shared" ref="E5:E9" si="0">$B$12+$B$13*C5</f>
        <v>25.681081081081082</v>
      </c>
      <c r="F5">
        <f t="shared" ref="F5:F9" si="1">(E5-$B$14)^2</f>
        <v>1.739547114682247</v>
      </c>
      <c r="G5">
        <f t="shared" ref="G5:G9" si="2">(D5-$B$14)^2</f>
        <v>36</v>
      </c>
    </row>
    <row r="6" spans="1:7" x14ac:dyDescent="0.35">
      <c r="B6">
        <v>3</v>
      </c>
      <c r="C6">
        <v>5</v>
      </c>
      <c r="D6">
        <v>10</v>
      </c>
      <c r="E6">
        <f t="shared" si="0"/>
        <v>13.810810810810814</v>
      </c>
      <c r="F6">
        <f t="shared" si="1"/>
        <v>173.9547114682249</v>
      </c>
      <c r="G6">
        <f t="shared" si="2"/>
        <v>289</v>
      </c>
    </row>
    <row r="7" spans="1:7" x14ac:dyDescent="0.35">
      <c r="B7">
        <v>4</v>
      </c>
      <c r="C7">
        <v>13</v>
      </c>
      <c r="D7">
        <v>29</v>
      </c>
      <c r="E7">
        <f t="shared" si="0"/>
        <v>29.637837837837839</v>
      </c>
      <c r="F7">
        <f t="shared" si="1"/>
        <v>6.9581884587290075</v>
      </c>
      <c r="G7">
        <f t="shared" si="2"/>
        <v>4</v>
      </c>
    </row>
    <row r="8" spans="1:7" x14ac:dyDescent="0.35">
      <c r="B8">
        <v>5</v>
      </c>
      <c r="C8">
        <v>20</v>
      </c>
      <c r="D8">
        <v>42</v>
      </c>
      <c r="E8">
        <f t="shared" si="0"/>
        <v>43.486486486486484</v>
      </c>
      <c r="F8">
        <f t="shared" si="1"/>
        <v>271.80423666910144</v>
      </c>
      <c r="G8">
        <f t="shared" si="2"/>
        <v>225</v>
      </c>
    </row>
    <row r="9" spans="1:7" x14ac:dyDescent="0.35">
      <c r="B9">
        <v>6</v>
      </c>
      <c r="C9">
        <v>12</v>
      </c>
      <c r="D9">
        <v>24</v>
      </c>
      <c r="E9">
        <f t="shared" si="0"/>
        <v>27.659459459459459</v>
      </c>
      <c r="F9">
        <f t="shared" si="1"/>
        <v>0.43488677867056175</v>
      </c>
      <c r="G9">
        <f t="shared" si="2"/>
        <v>9</v>
      </c>
    </row>
    <row r="10" spans="1:7" x14ac:dyDescent="0.35">
      <c r="B10" t="s">
        <v>34</v>
      </c>
      <c r="F10">
        <f>SUM(F4:F9)</f>
        <v>482.72432432432413</v>
      </c>
      <c r="G10">
        <f>SUM(G4:G9)</f>
        <v>572</v>
      </c>
    </row>
    <row r="12" spans="1:7" x14ac:dyDescent="0.35">
      <c r="A12" t="s">
        <v>28</v>
      </c>
      <c r="B12">
        <f>INTERCEPT(D4:D9,C4:C9)</f>
        <v>3.9189189189189229</v>
      </c>
    </row>
    <row r="13" spans="1:7" x14ac:dyDescent="0.35">
      <c r="A13" t="s">
        <v>27</v>
      </c>
      <c r="B13">
        <f>SLOPE(D4:D9,C4:C9)</f>
        <v>1.9783783783783782</v>
      </c>
    </row>
    <row r="14" spans="1:7" x14ac:dyDescent="0.35">
      <c r="A14" t="s">
        <v>35</v>
      </c>
      <c r="B14">
        <f>AVERAGE(D4:D9)</f>
        <v>27</v>
      </c>
    </row>
    <row r="15" spans="1:7" x14ac:dyDescent="0.35">
      <c r="A15" t="s">
        <v>36</v>
      </c>
      <c r="B15">
        <f>F10/G10</f>
        <v>0.84392364392364361</v>
      </c>
      <c r="C15">
        <f>RSQ(D4:D9,C4:C9)</f>
        <v>0.84392364392364394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A3AF4-94F2-4F6A-8526-2B6A16AF51CA}">
  <dimension ref="A2:E46"/>
  <sheetViews>
    <sheetView workbookViewId="0">
      <selection activeCell="C4" sqref="C4"/>
    </sheetView>
  </sheetViews>
  <sheetFormatPr baseColWidth="10" defaultRowHeight="14.5" x14ac:dyDescent="0.35"/>
  <sheetData>
    <row r="2" spans="1:5" x14ac:dyDescent="0.35">
      <c r="A2" t="s">
        <v>38</v>
      </c>
    </row>
    <row r="3" spans="1:5" x14ac:dyDescent="0.35">
      <c r="B3" t="s">
        <v>39</v>
      </c>
      <c r="C3" t="s">
        <v>40</v>
      </c>
    </row>
    <row r="4" spans="1:5" x14ac:dyDescent="0.35">
      <c r="A4">
        <v>1980</v>
      </c>
      <c r="B4">
        <v>1.3</v>
      </c>
      <c r="C4">
        <v>3.4</v>
      </c>
      <c r="D4" t="s">
        <v>16</v>
      </c>
      <c r="E4" t="s">
        <v>19</v>
      </c>
    </row>
    <row r="5" spans="1:5" x14ac:dyDescent="0.35">
      <c r="A5">
        <v>1981</v>
      </c>
      <c r="B5">
        <v>0.1</v>
      </c>
      <c r="C5">
        <v>4.8</v>
      </c>
      <c r="D5">
        <f>C5-C4</f>
        <v>1.4</v>
      </c>
      <c r="E5">
        <f>B5</f>
        <v>0.1</v>
      </c>
    </row>
    <row r="6" spans="1:5" x14ac:dyDescent="0.35">
      <c r="A6">
        <v>1982</v>
      </c>
      <c r="B6">
        <v>-0.8</v>
      </c>
      <c r="C6">
        <v>6.7</v>
      </c>
      <c r="D6">
        <f>C6-C5</f>
        <v>1.9000000000000004</v>
      </c>
      <c r="E6">
        <f t="shared" ref="E6:E46" si="0">B6</f>
        <v>-0.8</v>
      </c>
    </row>
    <row r="7" spans="1:5" x14ac:dyDescent="0.35">
      <c r="A7">
        <v>1983</v>
      </c>
      <c r="B7">
        <v>1.6</v>
      </c>
      <c r="C7">
        <v>8.1</v>
      </c>
      <c r="D7">
        <f>C7-C6</f>
        <v>1.3999999999999995</v>
      </c>
      <c r="E7">
        <f t="shared" si="0"/>
        <v>1.6</v>
      </c>
    </row>
    <row r="8" spans="1:5" x14ac:dyDescent="0.35">
      <c r="A8">
        <v>1984</v>
      </c>
      <c r="B8">
        <v>2.8</v>
      </c>
      <c r="C8">
        <v>8.1</v>
      </c>
      <c r="D8">
        <f>C8-C7</f>
        <v>0</v>
      </c>
      <c r="E8">
        <f t="shared" si="0"/>
        <v>2.8</v>
      </c>
    </row>
    <row r="9" spans="1:5" x14ac:dyDescent="0.35">
      <c r="A9">
        <v>1985</v>
      </c>
      <c r="B9">
        <v>2.2000000000000002</v>
      </c>
      <c r="C9">
        <v>8.1</v>
      </c>
      <c r="D9">
        <f>C9-C8</f>
        <v>0</v>
      </c>
      <c r="E9">
        <f t="shared" si="0"/>
        <v>2.2000000000000002</v>
      </c>
    </row>
    <row r="10" spans="1:5" x14ac:dyDescent="0.35">
      <c r="A10">
        <v>1986</v>
      </c>
      <c r="B10">
        <v>2.4</v>
      </c>
      <c r="C10">
        <v>7.8</v>
      </c>
      <c r="D10">
        <f>C10-C9</f>
        <v>-0.29999999999999982</v>
      </c>
      <c r="E10">
        <f t="shared" si="0"/>
        <v>2.4</v>
      </c>
    </row>
    <row r="11" spans="1:5" x14ac:dyDescent="0.35">
      <c r="A11">
        <v>1987</v>
      </c>
      <c r="B11">
        <v>1.5</v>
      </c>
      <c r="C11">
        <v>7.8</v>
      </c>
      <c r="D11">
        <f>C11-C10</f>
        <v>0</v>
      </c>
      <c r="E11">
        <f t="shared" si="0"/>
        <v>1.5</v>
      </c>
    </row>
    <row r="12" spans="1:5" x14ac:dyDescent="0.35">
      <c r="A12">
        <v>1988</v>
      </c>
      <c r="B12">
        <v>3.7</v>
      </c>
      <c r="C12">
        <v>7.7</v>
      </c>
      <c r="D12">
        <f>C12-C11</f>
        <v>-9.9999999999999645E-2</v>
      </c>
      <c r="E12">
        <f t="shared" si="0"/>
        <v>3.7</v>
      </c>
    </row>
    <row r="13" spans="1:5" x14ac:dyDescent="0.35">
      <c r="A13">
        <v>1989</v>
      </c>
      <c r="B13">
        <v>3.9</v>
      </c>
      <c r="C13">
        <v>6.8</v>
      </c>
      <c r="D13">
        <f>C13-C12</f>
        <v>-0.90000000000000036</v>
      </c>
      <c r="E13">
        <f t="shared" si="0"/>
        <v>3.9</v>
      </c>
    </row>
    <row r="14" spans="1:5" x14ac:dyDescent="0.35">
      <c r="A14">
        <v>1990</v>
      </c>
      <c r="B14">
        <v>5.7</v>
      </c>
      <c r="C14">
        <v>6.2</v>
      </c>
      <c r="D14">
        <f>C14-C13</f>
        <v>-0.59999999999999964</v>
      </c>
      <c r="E14">
        <f t="shared" si="0"/>
        <v>5.7</v>
      </c>
    </row>
    <row r="15" spans="1:5" x14ac:dyDescent="0.35">
      <c r="A15">
        <v>1991</v>
      </c>
      <c r="B15">
        <v>5</v>
      </c>
      <c r="C15">
        <v>5.5</v>
      </c>
      <c r="D15">
        <f>C15-C14</f>
        <v>-0.70000000000000018</v>
      </c>
      <c r="E15">
        <f t="shared" si="0"/>
        <v>5</v>
      </c>
    </row>
    <row r="16" spans="1:5" x14ac:dyDescent="0.35">
      <c r="A16">
        <v>1992</v>
      </c>
      <c r="B16">
        <v>1.9</v>
      </c>
      <c r="C16">
        <v>6.6</v>
      </c>
      <c r="D16">
        <f>C16-C15</f>
        <v>1.0999999999999996</v>
      </c>
      <c r="E16">
        <f t="shared" si="0"/>
        <v>1.9</v>
      </c>
    </row>
    <row r="17" spans="1:5" x14ac:dyDescent="0.35">
      <c r="A17">
        <v>1993</v>
      </c>
      <c r="B17">
        <v>-1</v>
      </c>
      <c r="C17">
        <v>7.8</v>
      </c>
      <c r="D17">
        <f>C17-C16</f>
        <v>1.2000000000000002</v>
      </c>
      <c r="E17">
        <f t="shared" si="0"/>
        <v>-1</v>
      </c>
    </row>
    <row r="18" spans="1:5" x14ac:dyDescent="0.35">
      <c r="A18">
        <v>1994</v>
      </c>
      <c r="B18">
        <v>2.4</v>
      </c>
      <c r="C18">
        <v>8.4</v>
      </c>
      <c r="D18">
        <f>C18-C17</f>
        <v>0.60000000000000053</v>
      </c>
      <c r="E18">
        <f t="shared" si="0"/>
        <v>2.4</v>
      </c>
    </row>
    <row r="19" spans="1:5" x14ac:dyDescent="0.35">
      <c r="A19">
        <v>1995</v>
      </c>
      <c r="B19">
        <v>1.5</v>
      </c>
      <c r="C19">
        <v>8.1999999999999993</v>
      </c>
      <c r="D19">
        <f>C19-C18</f>
        <v>-0.20000000000000107</v>
      </c>
      <c r="E19">
        <f t="shared" si="0"/>
        <v>1.5</v>
      </c>
    </row>
    <row r="20" spans="1:5" x14ac:dyDescent="0.35">
      <c r="A20">
        <v>1996</v>
      </c>
      <c r="B20">
        <v>0.8</v>
      </c>
      <c r="C20">
        <v>8.9</v>
      </c>
      <c r="D20">
        <f>C20-C19</f>
        <v>0.70000000000000107</v>
      </c>
      <c r="E20">
        <f t="shared" si="0"/>
        <v>0.8</v>
      </c>
    </row>
    <row r="21" spans="1:5" x14ac:dyDescent="0.35">
      <c r="A21">
        <v>1997</v>
      </c>
      <c r="B21">
        <v>1.8</v>
      </c>
      <c r="C21">
        <v>9.6999999999999993</v>
      </c>
      <c r="D21">
        <f>C21-C20</f>
        <v>0.79999999999999893</v>
      </c>
      <c r="E21">
        <f t="shared" si="0"/>
        <v>1.8</v>
      </c>
    </row>
    <row r="22" spans="1:5" x14ac:dyDescent="0.35">
      <c r="A22">
        <v>1998</v>
      </c>
      <c r="B22">
        <v>2</v>
      </c>
      <c r="C22">
        <v>9.4</v>
      </c>
      <c r="D22">
        <f>C22-C21</f>
        <v>-0.29999999999999893</v>
      </c>
      <c r="E22">
        <f t="shared" si="0"/>
        <v>2</v>
      </c>
    </row>
    <row r="23" spans="1:5" x14ac:dyDescent="0.35">
      <c r="A23">
        <v>1999</v>
      </c>
      <c r="B23">
        <v>1.9</v>
      </c>
      <c r="C23">
        <v>8.6</v>
      </c>
      <c r="D23">
        <f>C23-C22</f>
        <v>-0.80000000000000071</v>
      </c>
      <c r="E23">
        <f t="shared" si="0"/>
        <v>1.9</v>
      </c>
    </row>
    <row r="24" spans="1:5" x14ac:dyDescent="0.35">
      <c r="A24">
        <v>2000</v>
      </c>
      <c r="B24">
        <v>2.9</v>
      </c>
      <c r="C24">
        <v>8</v>
      </c>
      <c r="D24">
        <f>C24-C23</f>
        <v>-0.59999999999999964</v>
      </c>
      <c r="E24">
        <f t="shared" si="0"/>
        <v>2.9</v>
      </c>
    </row>
    <row r="25" spans="1:5" x14ac:dyDescent="0.35">
      <c r="A25">
        <v>2001</v>
      </c>
      <c r="B25">
        <v>1.7</v>
      </c>
      <c r="C25">
        <v>7.8</v>
      </c>
      <c r="D25">
        <f>C25-C24</f>
        <v>-0.20000000000000018</v>
      </c>
      <c r="E25">
        <f t="shared" si="0"/>
        <v>1.7</v>
      </c>
    </row>
    <row r="26" spans="1:5" x14ac:dyDescent="0.35">
      <c r="A26">
        <v>2002</v>
      </c>
      <c r="B26">
        <v>-0.2</v>
      </c>
      <c r="C26">
        <v>8.6</v>
      </c>
      <c r="D26">
        <f>C26-C25</f>
        <v>0.79999999999999982</v>
      </c>
      <c r="E26">
        <f t="shared" si="0"/>
        <v>-0.2</v>
      </c>
    </row>
    <row r="27" spans="1:5" x14ac:dyDescent="0.35">
      <c r="A27">
        <v>2003</v>
      </c>
      <c r="B27">
        <v>-0.7</v>
      </c>
      <c r="C27">
        <v>9.6999999999999993</v>
      </c>
      <c r="D27">
        <f>C27-C26</f>
        <v>1.0999999999999996</v>
      </c>
      <c r="E27">
        <f t="shared" si="0"/>
        <v>-0.7</v>
      </c>
    </row>
    <row r="28" spans="1:5" x14ac:dyDescent="0.35">
      <c r="A28">
        <v>2004</v>
      </c>
      <c r="B28">
        <v>1.2</v>
      </c>
      <c r="C28">
        <v>10.3</v>
      </c>
      <c r="D28">
        <f>C28-C27</f>
        <v>0.60000000000000142</v>
      </c>
      <c r="E28">
        <f t="shared" si="0"/>
        <v>1.2</v>
      </c>
    </row>
    <row r="29" spans="1:5" x14ac:dyDescent="0.35">
      <c r="A29">
        <v>2005</v>
      </c>
      <c r="B29">
        <v>0.7</v>
      </c>
      <c r="C29">
        <v>11</v>
      </c>
      <c r="D29">
        <f>C29-C28</f>
        <v>0.69999999999999929</v>
      </c>
      <c r="E29">
        <f t="shared" si="0"/>
        <v>0.7</v>
      </c>
    </row>
    <row r="30" spans="1:5" x14ac:dyDescent="0.35">
      <c r="A30">
        <v>2006</v>
      </c>
      <c r="B30">
        <v>3.8</v>
      </c>
      <c r="C30">
        <v>10</v>
      </c>
      <c r="D30">
        <f>C30-C29</f>
        <v>-1</v>
      </c>
      <c r="E30">
        <f t="shared" si="0"/>
        <v>3.8</v>
      </c>
    </row>
    <row r="31" spans="1:5" x14ac:dyDescent="0.35">
      <c r="A31">
        <v>2007</v>
      </c>
      <c r="B31">
        <v>3</v>
      </c>
      <c r="C31">
        <v>8.5</v>
      </c>
      <c r="D31">
        <f>C31-C30</f>
        <v>-1.5</v>
      </c>
      <c r="E31">
        <f t="shared" si="0"/>
        <v>3</v>
      </c>
    </row>
    <row r="32" spans="1:5" x14ac:dyDescent="0.35">
      <c r="A32">
        <v>2008</v>
      </c>
      <c r="B32">
        <v>1</v>
      </c>
      <c r="C32">
        <v>7.4</v>
      </c>
      <c r="D32">
        <f>C32-C31</f>
        <v>-1.0999999999999996</v>
      </c>
      <c r="E32">
        <f t="shared" si="0"/>
        <v>1</v>
      </c>
    </row>
    <row r="33" spans="1:5" x14ac:dyDescent="0.35">
      <c r="A33">
        <v>2009</v>
      </c>
      <c r="B33">
        <v>-5.7</v>
      </c>
      <c r="C33">
        <v>7.2</v>
      </c>
      <c r="D33">
        <f>C33-C32</f>
        <v>-0.20000000000000018</v>
      </c>
      <c r="E33">
        <f t="shared" si="0"/>
        <v>-5.7</v>
      </c>
    </row>
    <row r="34" spans="1:5" x14ac:dyDescent="0.35">
      <c r="A34">
        <v>2010</v>
      </c>
      <c r="B34">
        <v>4.2</v>
      </c>
      <c r="C34">
        <v>6.6</v>
      </c>
      <c r="D34">
        <f>C34-C33</f>
        <v>-0.60000000000000053</v>
      </c>
      <c r="E34">
        <f t="shared" si="0"/>
        <v>4.2</v>
      </c>
    </row>
    <row r="35" spans="1:5" x14ac:dyDescent="0.35">
      <c r="A35">
        <v>2011</v>
      </c>
      <c r="B35">
        <v>3.9</v>
      </c>
      <c r="C35">
        <v>5.5</v>
      </c>
      <c r="D35">
        <f>C35-C34</f>
        <v>-1.0999999999999996</v>
      </c>
      <c r="E35">
        <f t="shared" si="0"/>
        <v>3.9</v>
      </c>
    </row>
    <row r="36" spans="1:5" x14ac:dyDescent="0.35">
      <c r="A36">
        <v>2012</v>
      </c>
      <c r="B36">
        <v>0.4</v>
      </c>
      <c r="C36">
        <v>5.0999999999999996</v>
      </c>
      <c r="D36">
        <f>C36-C35</f>
        <v>-0.40000000000000036</v>
      </c>
      <c r="E36">
        <f t="shared" si="0"/>
        <v>0.4</v>
      </c>
    </row>
    <row r="37" spans="1:5" x14ac:dyDescent="0.35">
      <c r="A37">
        <v>2013</v>
      </c>
      <c r="B37">
        <v>0.4</v>
      </c>
      <c r="C37">
        <v>5</v>
      </c>
      <c r="D37">
        <f>C37-C36</f>
        <v>-9.9999999999999645E-2</v>
      </c>
      <c r="E37">
        <f t="shared" si="0"/>
        <v>0.4</v>
      </c>
    </row>
    <row r="38" spans="1:5" x14ac:dyDescent="0.35">
      <c r="A38">
        <v>2014</v>
      </c>
      <c r="B38">
        <v>2.2000000000000002</v>
      </c>
      <c r="C38">
        <v>4.7</v>
      </c>
      <c r="D38">
        <f>C38-C37</f>
        <v>-0.29999999999999982</v>
      </c>
      <c r="E38">
        <f t="shared" si="0"/>
        <v>2.2000000000000002</v>
      </c>
    </row>
    <row r="39" spans="1:5" x14ac:dyDescent="0.35">
      <c r="A39">
        <v>2015</v>
      </c>
      <c r="B39">
        <v>1.5</v>
      </c>
      <c r="C39">
        <v>4.4000000000000004</v>
      </c>
      <c r="D39">
        <f>C39-C38</f>
        <v>-0.29999999999999982</v>
      </c>
      <c r="E39">
        <f t="shared" si="0"/>
        <v>1.5</v>
      </c>
    </row>
    <row r="40" spans="1:5" x14ac:dyDescent="0.35">
      <c r="A40">
        <v>2016</v>
      </c>
      <c r="B40">
        <v>2.2000000000000002</v>
      </c>
      <c r="C40">
        <v>3.9</v>
      </c>
      <c r="D40">
        <f>C40-C39</f>
        <v>-0.50000000000000044</v>
      </c>
      <c r="E40">
        <f t="shared" si="0"/>
        <v>2.2000000000000002</v>
      </c>
    </row>
    <row r="41" spans="1:5" x14ac:dyDescent="0.35">
      <c r="A41">
        <v>2017</v>
      </c>
      <c r="B41">
        <v>2.7</v>
      </c>
      <c r="C41">
        <v>3.6</v>
      </c>
      <c r="D41">
        <f>C41-C40</f>
        <v>-0.29999999999999982</v>
      </c>
      <c r="E41">
        <f t="shared" si="0"/>
        <v>2.7</v>
      </c>
    </row>
    <row r="42" spans="1:5" x14ac:dyDescent="0.35">
      <c r="A42">
        <v>2018</v>
      </c>
      <c r="B42">
        <v>1</v>
      </c>
      <c r="C42">
        <v>3.2</v>
      </c>
      <c r="D42">
        <f>C42-C41</f>
        <v>-0.39999999999999991</v>
      </c>
      <c r="E42">
        <f t="shared" si="0"/>
        <v>1</v>
      </c>
    </row>
    <row r="43" spans="1:5" x14ac:dyDescent="0.35">
      <c r="A43">
        <v>2019</v>
      </c>
      <c r="B43">
        <v>1.1000000000000001</v>
      </c>
      <c r="C43">
        <v>3</v>
      </c>
      <c r="D43">
        <f>C43-C42</f>
        <v>-0.20000000000000018</v>
      </c>
      <c r="E43">
        <f t="shared" si="0"/>
        <v>1.1000000000000001</v>
      </c>
    </row>
    <row r="44" spans="1:5" x14ac:dyDescent="0.35">
      <c r="A44">
        <v>2020</v>
      </c>
      <c r="B44">
        <v>-3.8</v>
      </c>
      <c r="C44">
        <v>3.6</v>
      </c>
      <c r="D44">
        <f>C44-C43</f>
        <v>0.60000000000000009</v>
      </c>
      <c r="E44">
        <f t="shared" si="0"/>
        <v>-3.8</v>
      </c>
    </row>
    <row r="45" spans="1:5" x14ac:dyDescent="0.35">
      <c r="A45">
        <v>2021</v>
      </c>
      <c r="B45">
        <v>3.2</v>
      </c>
      <c r="C45">
        <v>3.6</v>
      </c>
      <c r="D45">
        <f>C45-C44</f>
        <v>0</v>
      </c>
      <c r="E45">
        <f t="shared" si="0"/>
        <v>3.2</v>
      </c>
    </row>
    <row r="46" spans="1:5" x14ac:dyDescent="0.35">
      <c r="A46">
        <v>2022</v>
      </c>
      <c r="B46">
        <v>1.8</v>
      </c>
      <c r="C46">
        <v>3.1</v>
      </c>
      <c r="D46">
        <f>C46-C45</f>
        <v>-0.5</v>
      </c>
      <c r="E46">
        <f t="shared" si="0"/>
        <v>1.8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USA_Data</vt:lpstr>
      <vt:lpstr>USA</vt:lpstr>
      <vt:lpstr>Ex_LinReg</vt:lpstr>
      <vt:lpstr>Ex</vt:lpstr>
      <vt:lpstr>Ex_Corr</vt:lpstr>
      <vt:lpstr>Germany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Köster</dc:creator>
  <cp:lastModifiedBy>Bernhard Köster</cp:lastModifiedBy>
  <dcterms:created xsi:type="dcterms:W3CDTF">2023-10-05T08:00:00Z</dcterms:created>
  <dcterms:modified xsi:type="dcterms:W3CDTF">2023-10-16T07:54:11Z</dcterms:modified>
</cp:coreProperties>
</file>