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k\video_youtube\Optimierungsprobleme\"/>
    </mc:Choice>
  </mc:AlternateContent>
  <bookViews>
    <workbookView xWindow="0" yWindow="0" windowWidth="21600" windowHeight="10185" activeTab="3"/>
  </bookViews>
  <sheets>
    <sheet name="Nutzen" sheetId="1" r:id="rId1"/>
    <sheet name="Kosten" sheetId="2" r:id="rId2"/>
    <sheet name="Transformationskurve" sheetId="3" r:id="rId3"/>
    <sheet name="Wohlfahrt" sheetId="4" r:id="rId4"/>
  </sheets>
  <externalReferences>
    <externalReference r:id="rId5"/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4" l="1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J7" i="4"/>
  <c r="J8" i="4" s="1"/>
  <c r="J6" i="4"/>
  <c r="F6" i="4"/>
  <c r="F7" i="4" s="1"/>
  <c r="D6" i="4"/>
  <c r="E6" i="4" s="1"/>
  <c r="B6" i="4"/>
  <c r="C6" i="4" s="1"/>
  <c r="G5" i="4"/>
  <c r="E5" i="4"/>
  <c r="C5" i="4"/>
  <c r="F44" i="3"/>
  <c r="D44" i="3"/>
  <c r="B44" i="3"/>
  <c r="B45" i="3" s="1"/>
  <c r="D45" i="3" s="1"/>
  <c r="B31" i="3"/>
  <c r="F31" i="3" s="1"/>
  <c r="F6" i="3"/>
  <c r="E6" i="3"/>
  <c r="F2" i="3"/>
  <c r="D2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D4" i="3"/>
  <c r="D29" i="3" s="1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B8" i="3"/>
  <c r="B7" i="3"/>
  <c r="J9" i="4" l="1"/>
  <c r="G6" i="4"/>
  <c r="F8" i="4"/>
  <c r="G7" i="4"/>
  <c r="B7" i="4"/>
  <c r="D7" i="4"/>
  <c r="B46" i="3"/>
  <c r="F45" i="3"/>
  <c r="B32" i="3"/>
  <c r="D31" i="3"/>
  <c r="D7" i="3"/>
  <c r="D11" i="3"/>
  <c r="D15" i="3"/>
  <c r="D19" i="3"/>
  <c r="D23" i="3"/>
  <c r="D27" i="3"/>
  <c r="D6" i="3"/>
  <c r="D10" i="3"/>
  <c r="D14" i="3"/>
  <c r="D18" i="3"/>
  <c r="D22" i="3"/>
  <c r="D26" i="3"/>
  <c r="D30" i="3"/>
  <c r="D8" i="3"/>
  <c r="D12" i="3"/>
  <c r="D16" i="3"/>
  <c r="D20" i="3"/>
  <c r="D24" i="3"/>
  <c r="D28" i="3"/>
  <c r="D9" i="3"/>
  <c r="D13" i="3"/>
  <c r="D17" i="3"/>
  <c r="D21" i="3"/>
  <c r="D25" i="3"/>
  <c r="B9" i="3"/>
  <c r="J10" i="4" l="1"/>
  <c r="E7" i="4"/>
  <c r="D8" i="4"/>
  <c r="C7" i="4"/>
  <c r="B8" i="4"/>
  <c r="F9" i="4"/>
  <c r="G8" i="4"/>
  <c r="B47" i="3"/>
  <c r="F46" i="3"/>
  <c r="D46" i="3"/>
  <c r="F32" i="3"/>
  <c r="D32" i="3"/>
  <c r="B33" i="3"/>
  <c r="B10" i="3"/>
  <c r="J11" i="4" l="1"/>
  <c r="F10" i="4"/>
  <c r="G9" i="4"/>
  <c r="C8" i="4"/>
  <c r="B9" i="4"/>
  <c r="E8" i="4"/>
  <c r="D9" i="4"/>
  <c r="B48" i="3"/>
  <c r="F47" i="3"/>
  <c r="D47" i="3"/>
  <c r="F33" i="3"/>
  <c r="D33" i="3"/>
  <c r="B34" i="3"/>
  <c r="B11" i="3"/>
  <c r="J12" i="4" l="1"/>
  <c r="C9" i="4"/>
  <c r="B10" i="4"/>
  <c r="E9" i="4"/>
  <c r="D10" i="4"/>
  <c r="F11" i="4"/>
  <c r="G10" i="4"/>
  <c r="B49" i="3"/>
  <c r="F48" i="3"/>
  <c r="D48" i="3"/>
  <c r="F34" i="3"/>
  <c r="D34" i="3"/>
  <c r="B35" i="3"/>
  <c r="B12" i="3"/>
  <c r="J13" i="4" l="1"/>
  <c r="C10" i="4"/>
  <c r="B11" i="4"/>
  <c r="E10" i="4"/>
  <c r="D11" i="4"/>
  <c r="F12" i="4"/>
  <c r="G11" i="4"/>
  <c r="B50" i="3"/>
  <c r="F49" i="3"/>
  <c r="D49" i="3"/>
  <c r="F35" i="3"/>
  <c r="D35" i="3"/>
  <c r="B36" i="3"/>
  <c r="B13" i="3"/>
  <c r="J14" i="4" l="1"/>
  <c r="F13" i="4"/>
  <c r="G12" i="4"/>
  <c r="E11" i="4"/>
  <c r="D12" i="4"/>
  <c r="C11" i="4"/>
  <c r="B12" i="4"/>
  <c r="B51" i="3"/>
  <c r="F50" i="3"/>
  <c r="D50" i="3"/>
  <c r="F36" i="3"/>
  <c r="D36" i="3"/>
  <c r="B37" i="3"/>
  <c r="B14" i="3"/>
  <c r="J15" i="4" l="1"/>
  <c r="C12" i="4"/>
  <c r="B13" i="4"/>
  <c r="E12" i="4"/>
  <c r="D13" i="4"/>
  <c r="F14" i="4"/>
  <c r="G13" i="4"/>
  <c r="B52" i="3"/>
  <c r="F51" i="3"/>
  <c r="D51" i="3"/>
  <c r="F37" i="3"/>
  <c r="D37" i="3"/>
  <c r="B38" i="3"/>
  <c r="B15" i="3"/>
  <c r="J16" i="4" l="1"/>
  <c r="C13" i="4"/>
  <c r="B14" i="4"/>
  <c r="E13" i="4"/>
  <c r="D14" i="4"/>
  <c r="F15" i="4"/>
  <c r="G14" i="4"/>
  <c r="B53" i="3"/>
  <c r="F52" i="3"/>
  <c r="D52" i="3"/>
  <c r="F38" i="3"/>
  <c r="D38" i="3"/>
  <c r="B39" i="3"/>
  <c r="B16" i="3"/>
  <c r="J17" i="4" l="1"/>
  <c r="F16" i="4"/>
  <c r="G15" i="4"/>
  <c r="E14" i="4"/>
  <c r="D15" i="4"/>
  <c r="C14" i="4"/>
  <c r="B15" i="4"/>
  <c r="B54" i="3"/>
  <c r="F53" i="3"/>
  <c r="D53" i="3"/>
  <c r="F39" i="3"/>
  <c r="D39" i="3"/>
  <c r="B40" i="3"/>
  <c r="B17" i="3"/>
  <c r="J18" i="4" l="1"/>
  <c r="C15" i="4"/>
  <c r="B16" i="4"/>
  <c r="E15" i="4"/>
  <c r="D16" i="4"/>
  <c r="F17" i="4"/>
  <c r="G16" i="4"/>
  <c r="B55" i="3"/>
  <c r="F54" i="3"/>
  <c r="D54" i="3"/>
  <c r="F40" i="3"/>
  <c r="D40" i="3"/>
  <c r="B41" i="3"/>
  <c r="B18" i="3"/>
  <c r="J19" i="4" l="1"/>
  <c r="E16" i="4"/>
  <c r="D17" i="4"/>
  <c r="F18" i="4"/>
  <c r="G17" i="4"/>
  <c r="C16" i="4"/>
  <c r="B17" i="4"/>
  <c r="B56" i="3"/>
  <c r="F55" i="3"/>
  <c r="D55" i="3"/>
  <c r="F41" i="3"/>
  <c r="D41" i="3"/>
  <c r="B42" i="3"/>
  <c r="B19" i="3"/>
  <c r="J20" i="4" l="1"/>
  <c r="F19" i="4"/>
  <c r="G18" i="4"/>
  <c r="C17" i="4"/>
  <c r="B18" i="4"/>
  <c r="E17" i="4"/>
  <c r="D18" i="4"/>
  <c r="B57" i="3"/>
  <c r="F56" i="3"/>
  <c r="D56" i="3"/>
  <c r="F42" i="3"/>
  <c r="D42" i="3"/>
  <c r="B43" i="3"/>
  <c r="B20" i="3"/>
  <c r="J21" i="4" l="1"/>
  <c r="E18" i="4"/>
  <c r="D19" i="4"/>
  <c r="C18" i="4"/>
  <c r="B19" i="4"/>
  <c r="F20" i="4"/>
  <c r="G19" i="4"/>
  <c r="B58" i="3"/>
  <c r="F57" i="3"/>
  <c r="D57" i="3"/>
  <c r="F43" i="3"/>
  <c r="D43" i="3"/>
  <c r="B21" i="3"/>
  <c r="J22" i="4" l="1"/>
  <c r="C19" i="4"/>
  <c r="B20" i="4"/>
  <c r="E19" i="4"/>
  <c r="D20" i="4"/>
  <c r="F21" i="4"/>
  <c r="G20" i="4"/>
  <c r="F58" i="3"/>
  <c r="B59" i="3"/>
  <c r="D58" i="3"/>
  <c r="B22" i="3"/>
  <c r="J23" i="4" l="1"/>
  <c r="F22" i="4"/>
  <c r="G21" i="4"/>
  <c r="C20" i="4"/>
  <c r="B21" i="4"/>
  <c r="E20" i="4"/>
  <c r="D21" i="4"/>
  <c r="F59" i="3"/>
  <c r="D59" i="3"/>
  <c r="B60" i="3"/>
  <c r="B23" i="3"/>
  <c r="J24" i="4" l="1"/>
  <c r="E21" i="4"/>
  <c r="D22" i="4"/>
  <c r="C21" i="4"/>
  <c r="B22" i="4"/>
  <c r="F23" i="4"/>
  <c r="G22" i="4"/>
  <c r="F60" i="3"/>
  <c r="D60" i="3"/>
  <c r="B61" i="3"/>
  <c r="B24" i="3"/>
  <c r="J25" i="4" l="1"/>
  <c r="E22" i="4"/>
  <c r="D23" i="4"/>
  <c r="C22" i="4"/>
  <c r="B23" i="4"/>
  <c r="F24" i="4"/>
  <c r="G23" i="4"/>
  <c r="F61" i="3"/>
  <c r="B62" i="3"/>
  <c r="D61" i="3"/>
  <c r="B25" i="3"/>
  <c r="J26" i="4" l="1"/>
  <c r="C23" i="4"/>
  <c r="B24" i="4"/>
  <c r="E23" i="4"/>
  <c r="D24" i="4"/>
  <c r="F25" i="4"/>
  <c r="G24" i="4"/>
  <c r="F62" i="3"/>
  <c r="B63" i="3"/>
  <c r="D62" i="3"/>
  <c r="B26" i="3"/>
  <c r="J27" i="4" l="1"/>
  <c r="F26" i="4"/>
  <c r="G25" i="4"/>
  <c r="C24" i="4"/>
  <c r="B25" i="4"/>
  <c r="C25" i="4" s="1"/>
  <c r="E24" i="4"/>
  <c r="D25" i="4"/>
  <c r="F63" i="3"/>
  <c r="D63" i="3"/>
  <c r="B64" i="3"/>
  <c r="B27" i="3"/>
  <c r="E25" i="4" l="1"/>
  <c r="D26" i="4"/>
  <c r="F27" i="4"/>
  <c r="G27" i="4" s="1"/>
  <c r="G26" i="4"/>
  <c r="F64" i="3"/>
  <c r="B65" i="3"/>
  <c r="D64" i="3"/>
  <c r="B28" i="3"/>
  <c r="E26" i="4" l="1"/>
  <c r="D27" i="4"/>
  <c r="E27" i="4" s="1"/>
  <c r="F65" i="3"/>
  <c r="B66" i="3"/>
  <c r="D65" i="3"/>
  <c r="B29" i="3"/>
  <c r="F66" i="3" l="1"/>
  <c r="B67" i="3"/>
  <c r="D66" i="3"/>
  <c r="B30" i="3"/>
  <c r="F67" i="3" l="1"/>
  <c r="D67" i="3"/>
  <c r="B68" i="3"/>
  <c r="F68" i="3" l="1"/>
  <c r="B69" i="3"/>
  <c r="D68" i="3"/>
  <c r="F3" i="2"/>
  <c r="D3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D27" i="2"/>
  <c r="D26" i="2"/>
  <c r="D25" i="2"/>
  <c r="D24" i="2"/>
  <c r="D23" i="2"/>
  <c r="D22" i="2"/>
  <c r="D21" i="2"/>
  <c r="D20" i="2"/>
  <c r="D19" i="2"/>
  <c r="D18" i="2"/>
  <c r="B28" i="2"/>
  <c r="B29" i="2" s="1"/>
  <c r="C5" i="2"/>
  <c r="C7" i="2" s="1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5" i="2"/>
  <c r="E27" i="2"/>
  <c r="E26" i="2"/>
  <c r="E25" i="2"/>
  <c r="E24" i="2"/>
  <c r="E23" i="2"/>
  <c r="E22" i="2"/>
  <c r="E21" i="2"/>
  <c r="E20" i="2"/>
  <c r="E19" i="2"/>
  <c r="E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E7" i="2"/>
  <c r="D7" i="2"/>
  <c r="B24" i="2"/>
  <c r="B25" i="2" s="1"/>
  <c r="B26" i="2" s="1"/>
  <c r="B27" i="2" s="1"/>
  <c r="B9" i="2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8" i="2"/>
  <c r="B5" i="2"/>
  <c r="E3" i="1"/>
  <c r="D3" i="1"/>
  <c r="B8" i="1"/>
  <c r="B9" i="1" s="1"/>
  <c r="C7" i="1"/>
  <c r="B5" i="1"/>
  <c r="F69" i="3" l="1"/>
  <c r="B70" i="3"/>
  <c r="D69" i="3"/>
  <c r="C29" i="2"/>
  <c r="B30" i="2"/>
  <c r="C28" i="2"/>
  <c r="C11" i="2"/>
  <c r="C15" i="2"/>
  <c r="C19" i="2"/>
  <c r="C23" i="2"/>
  <c r="C27" i="2"/>
  <c r="C8" i="2"/>
  <c r="C12" i="2"/>
  <c r="C16" i="2"/>
  <c r="C20" i="2"/>
  <c r="C24" i="2"/>
  <c r="C10" i="2"/>
  <c r="C14" i="2"/>
  <c r="C18" i="2"/>
  <c r="C22" i="2"/>
  <c r="C26" i="2"/>
  <c r="C9" i="2"/>
  <c r="C13" i="2"/>
  <c r="C17" i="2"/>
  <c r="C21" i="2"/>
  <c r="C25" i="2"/>
  <c r="D8" i="1"/>
  <c r="C8" i="1"/>
  <c r="D9" i="1"/>
  <c r="B10" i="1"/>
  <c r="C9" i="1"/>
  <c r="F8" i="1"/>
  <c r="C5" i="1"/>
  <c r="E5" i="1" s="1"/>
  <c r="F9" i="1"/>
  <c r="F70" i="3" l="1"/>
  <c r="B71" i="3"/>
  <c r="D70" i="3"/>
  <c r="B31" i="2"/>
  <c r="C30" i="2"/>
  <c r="B11" i="1"/>
  <c r="C10" i="1"/>
  <c r="F10" i="1"/>
  <c r="D10" i="1"/>
  <c r="E10" i="1"/>
  <c r="E9" i="1"/>
  <c r="E8" i="1"/>
  <c r="F71" i="3" l="1"/>
  <c r="D71" i="3"/>
  <c r="B72" i="3"/>
  <c r="C31" i="2"/>
  <c r="B32" i="2"/>
  <c r="B12" i="1"/>
  <c r="C11" i="1"/>
  <c r="F11" i="1"/>
  <c r="D11" i="1"/>
  <c r="E11" i="1"/>
  <c r="F72" i="3" l="1"/>
  <c r="D72" i="3"/>
  <c r="B73" i="3"/>
  <c r="B33" i="2"/>
  <c r="C32" i="2"/>
  <c r="B13" i="1"/>
  <c r="C12" i="1"/>
  <c r="D12" i="1"/>
  <c r="F12" i="1"/>
  <c r="E12" i="1"/>
  <c r="F73" i="3" l="1"/>
  <c r="B74" i="3"/>
  <c r="D73" i="3"/>
  <c r="C33" i="2"/>
  <c r="B34" i="2"/>
  <c r="D13" i="1"/>
  <c r="B14" i="1"/>
  <c r="C13" i="1"/>
  <c r="F13" i="1"/>
  <c r="E13" i="1"/>
  <c r="F74" i="3" l="1"/>
  <c r="B75" i="3"/>
  <c r="D74" i="3"/>
  <c r="B35" i="2"/>
  <c r="C34" i="2"/>
  <c r="B15" i="1"/>
  <c r="C14" i="1"/>
  <c r="F14" i="1"/>
  <c r="D14" i="1"/>
  <c r="E14" i="1"/>
  <c r="F75" i="3" l="1"/>
  <c r="D75" i="3"/>
  <c r="B76" i="3"/>
  <c r="C35" i="2"/>
  <c r="B36" i="2"/>
  <c r="B16" i="1"/>
  <c r="C15" i="1"/>
  <c r="F15" i="1"/>
  <c r="D15" i="1"/>
  <c r="E15" i="1"/>
  <c r="F76" i="3" l="1"/>
  <c r="D76" i="3"/>
  <c r="B77" i="3"/>
  <c r="B37" i="2"/>
  <c r="C36" i="2"/>
  <c r="B17" i="1"/>
  <c r="C16" i="1"/>
  <c r="D16" i="1"/>
  <c r="F16" i="1"/>
  <c r="E16" i="1"/>
  <c r="F77" i="3" l="1"/>
  <c r="B78" i="3"/>
  <c r="D77" i="3"/>
  <c r="C37" i="2"/>
  <c r="B38" i="2"/>
  <c r="D17" i="1"/>
  <c r="B18" i="1"/>
  <c r="C17" i="1"/>
  <c r="F17" i="1"/>
  <c r="E17" i="1"/>
  <c r="F78" i="3" l="1"/>
  <c r="B79" i="3"/>
  <c r="D78" i="3"/>
  <c r="B39" i="2"/>
  <c r="C38" i="2"/>
  <c r="B19" i="1"/>
  <c r="C18" i="1"/>
  <c r="F18" i="1"/>
  <c r="D18" i="1"/>
  <c r="E18" i="1"/>
  <c r="F79" i="3" l="1"/>
  <c r="D79" i="3"/>
  <c r="B80" i="3"/>
  <c r="C39" i="2"/>
  <c r="B40" i="2"/>
  <c r="B20" i="1"/>
  <c r="C19" i="1"/>
  <c r="F19" i="1"/>
  <c r="D19" i="1"/>
  <c r="E19" i="1"/>
  <c r="F80" i="3" l="1"/>
  <c r="D80" i="3"/>
  <c r="B81" i="3"/>
  <c r="B41" i="2"/>
  <c r="C40" i="2"/>
  <c r="B21" i="1"/>
  <c r="C20" i="1"/>
  <c r="D20" i="1"/>
  <c r="F20" i="1"/>
  <c r="E20" i="1"/>
  <c r="F81" i="3" l="1"/>
  <c r="B82" i="3"/>
  <c r="D81" i="3"/>
  <c r="C41" i="2"/>
  <c r="B42" i="2"/>
  <c r="D21" i="1"/>
  <c r="B22" i="1"/>
  <c r="C21" i="1"/>
  <c r="F21" i="1"/>
  <c r="E21" i="1"/>
  <c r="F82" i="3" l="1"/>
  <c r="B83" i="3"/>
  <c r="D82" i="3"/>
  <c r="B43" i="2"/>
  <c r="C42" i="2"/>
  <c r="B23" i="1"/>
  <c r="C22" i="1"/>
  <c r="F22" i="1"/>
  <c r="D22" i="1"/>
  <c r="E22" i="1"/>
  <c r="F83" i="3" l="1"/>
  <c r="D83" i="3"/>
  <c r="B84" i="3"/>
  <c r="C43" i="2"/>
  <c r="B44" i="2"/>
  <c r="C23" i="1"/>
  <c r="F23" i="1"/>
  <c r="D23" i="1"/>
  <c r="E23" i="1"/>
  <c r="F84" i="3" l="1"/>
  <c r="B85" i="3"/>
  <c r="D84" i="3"/>
  <c r="B45" i="2"/>
  <c r="C44" i="2"/>
  <c r="F85" i="3" l="1"/>
  <c r="B86" i="3"/>
  <c r="D85" i="3"/>
  <c r="C45" i="2"/>
  <c r="B46" i="2"/>
  <c r="F86" i="3" l="1"/>
  <c r="B87" i="3"/>
  <c r="D86" i="3"/>
  <c r="B47" i="2"/>
  <c r="C46" i="2"/>
  <c r="F87" i="3" l="1"/>
  <c r="D87" i="3"/>
  <c r="B88" i="3"/>
  <c r="C47" i="2"/>
  <c r="F88" i="3" l="1"/>
  <c r="B89" i="3"/>
  <c r="D88" i="3"/>
  <c r="F89" i="3" l="1"/>
  <c r="D89" i="3"/>
  <c r="B90" i="3"/>
  <c r="F90" i="3" l="1"/>
  <c r="D90" i="3"/>
  <c r="B91" i="3"/>
  <c r="F91" i="3" l="1"/>
  <c r="D91" i="3"/>
  <c r="B92" i="3"/>
  <c r="F92" i="3" l="1"/>
  <c r="D92" i="3"/>
  <c r="B93" i="3"/>
  <c r="F93" i="3" l="1"/>
  <c r="D93" i="3"/>
  <c r="B94" i="3"/>
  <c r="F94" i="3" l="1"/>
  <c r="D94" i="3"/>
  <c r="B95" i="3"/>
  <c r="F95" i="3" l="1"/>
  <c r="D95" i="3"/>
  <c r="B96" i="3"/>
  <c r="F96" i="3" l="1"/>
  <c r="D96" i="3"/>
</calcChain>
</file>

<file path=xl/sharedStrings.xml><?xml version="1.0" encoding="utf-8"?>
<sst xmlns="http://schemas.openxmlformats.org/spreadsheetml/2006/main" count="58" uniqueCount="31">
  <si>
    <t>m</t>
  </si>
  <si>
    <t>u*</t>
  </si>
  <si>
    <t>u1</t>
  </si>
  <si>
    <t>u2</t>
  </si>
  <si>
    <t>alpha</t>
  </si>
  <si>
    <t>I1</t>
  </si>
  <si>
    <t>I*</t>
  </si>
  <si>
    <t>I2</t>
  </si>
  <si>
    <t>x*</t>
  </si>
  <si>
    <t>x</t>
  </si>
  <si>
    <t>y</t>
  </si>
  <si>
    <t>p</t>
  </si>
  <si>
    <t>q</t>
  </si>
  <si>
    <t>L</t>
  </si>
  <si>
    <t>K</t>
  </si>
  <si>
    <t>r</t>
  </si>
  <si>
    <t>w</t>
  </si>
  <si>
    <t>K*</t>
  </si>
  <si>
    <t>c*</t>
  </si>
  <si>
    <t>c1</t>
  </si>
  <si>
    <t>c2</t>
  </si>
  <si>
    <t>L*</t>
  </si>
  <si>
    <t>E*</t>
  </si>
  <si>
    <t>E1</t>
  </si>
  <si>
    <t>E2</t>
  </si>
  <si>
    <t>Kontraktkurve</t>
  </si>
  <si>
    <t>y*</t>
  </si>
  <si>
    <t>Dummy</t>
  </si>
  <si>
    <t>Indifferenzkurve U</t>
  </si>
  <si>
    <t>Indifferenzkurve V</t>
  </si>
  <si>
    <t>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</si>
</sst>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9" fontId="0" fillId="0" borderId="0" xfId="0" applyNumberFormat="1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4"/>
          <c:order val="4"/>
          <c:tx>
            <c:v>(x,*y*)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5"/>
              </a:solidFill>
              <a:ln w="50800">
                <a:solidFill>
                  <a:schemeClr val="tx1"/>
                </a:solidFill>
              </a:ln>
              <a:effectLst/>
            </c:spPr>
          </c:marker>
          <c:xVal>
            <c:numRef>
              <c:f>Nutzen!$D$3</c:f>
              <c:numCache>
                <c:formatCode>General</c:formatCode>
                <c:ptCount val="1"/>
                <c:pt idx="0">
                  <c:v>133.33333333333334</c:v>
                </c:pt>
              </c:numCache>
            </c:numRef>
          </c:xVal>
          <c:yVal>
            <c:numRef>
              <c:f>Nutzen!$E$3</c:f>
              <c:numCache>
                <c:formatCode>General</c:formatCode>
                <c:ptCount val="1"/>
                <c:pt idx="0">
                  <c:v>160.00000000000003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31-4997-A538-4B3B997F3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260800"/>
        <c:axId val="364259816"/>
      </c:scatterChart>
      <c:scatterChart>
        <c:scatterStyle val="smoothMarker"/>
        <c:varyColors val="0"/>
        <c:ser>
          <c:idx val="0"/>
          <c:order val="0"/>
          <c:tx>
            <c:strRef>
              <c:f>Nutzen!$C$6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Nutzen!$B$7:$B$23</c:f>
              <c:numCache>
                <c:formatCode>General</c:formatCode>
                <c:ptCount val="17"/>
                <c:pt idx="0">
                  <c:v>0</c:v>
                </c:pt>
                <c:pt idx="1">
                  <c:v>40</c:v>
                </c:pt>
                <c:pt idx="2">
                  <c:v>64</c:v>
                </c:pt>
                <c:pt idx="3">
                  <c:v>88</c:v>
                </c:pt>
                <c:pt idx="4">
                  <c:v>112</c:v>
                </c:pt>
                <c:pt idx="5">
                  <c:v>136</c:v>
                </c:pt>
                <c:pt idx="6">
                  <c:v>160</c:v>
                </c:pt>
                <c:pt idx="7">
                  <c:v>184</c:v>
                </c:pt>
                <c:pt idx="8">
                  <c:v>208</c:v>
                </c:pt>
                <c:pt idx="9">
                  <c:v>232</c:v>
                </c:pt>
                <c:pt idx="10">
                  <c:v>256</c:v>
                </c:pt>
                <c:pt idx="11">
                  <c:v>280</c:v>
                </c:pt>
                <c:pt idx="12">
                  <c:v>304</c:v>
                </c:pt>
                <c:pt idx="13">
                  <c:v>328</c:v>
                </c:pt>
                <c:pt idx="14">
                  <c:v>352</c:v>
                </c:pt>
                <c:pt idx="15">
                  <c:v>376</c:v>
                </c:pt>
                <c:pt idx="16">
                  <c:v>400</c:v>
                </c:pt>
              </c:numCache>
            </c:numRef>
          </c:xVal>
          <c:yVal>
            <c:numRef>
              <c:f>Nutzen!$C$7:$C$23</c:f>
              <c:numCache>
                <c:formatCode>General</c:formatCode>
                <c:ptCount val="17"/>
                <c:pt idx="0">
                  <c:v>240</c:v>
                </c:pt>
                <c:pt idx="1">
                  <c:v>216</c:v>
                </c:pt>
                <c:pt idx="2">
                  <c:v>201.6</c:v>
                </c:pt>
                <c:pt idx="3">
                  <c:v>187.2</c:v>
                </c:pt>
                <c:pt idx="4">
                  <c:v>172.8</c:v>
                </c:pt>
                <c:pt idx="5">
                  <c:v>158.4</c:v>
                </c:pt>
                <c:pt idx="6">
                  <c:v>144</c:v>
                </c:pt>
                <c:pt idx="7">
                  <c:v>129.60000000000002</c:v>
                </c:pt>
                <c:pt idx="8">
                  <c:v>115.2</c:v>
                </c:pt>
                <c:pt idx="9">
                  <c:v>100.80000000000001</c:v>
                </c:pt>
                <c:pt idx="10">
                  <c:v>86.4</c:v>
                </c:pt>
                <c:pt idx="11">
                  <c:v>72</c:v>
                </c:pt>
                <c:pt idx="12">
                  <c:v>57.599999999999994</c:v>
                </c:pt>
                <c:pt idx="13">
                  <c:v>43.200000000000017</c:v>
                </c:pt>
                <c:pt idx="14">
                  <c:v>28.800000000000011</c:v>
                </c:pt>
                <c:pt idx="15">
                  <c:v>14.400000000000006</c:v>
                </c:pt>
                <c:pt idx="16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131-4997-A538-4B3B997F39A7}"/>
            </c:ext>
          </c:extLst>
        </c:ser>
        <c:ser>
          <c:idx val="1"/>
          <c:order val="1"/>
          <c:tx>
            <c:strRef>
              <c:f>Nutzen!$D$6</c:f>
              <c:strCache>
                <c:ptCount val="1"/>
                <c:pt idx="0">
                  <c:v>I1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Nutzen!$B$7:$B$23</c:f>
              <c:numCache>
                <c:formatCode>General</c:formatCode>
                <c:ptCount val="17"/>
                <c:pt idx="0">
                  <c:v>0</c:v>
                </c:pt>
                <c:pt idx="1">
                  <c:v>40</c:v>
                </c:pt>
                <c:pt idx="2">
                  <c:v>64</c:v>
                </c:pt>
                <c:pt idx="3">
                  <c:v>88</c:v>
                </c:pt>
                <c:pt idx="4">
                  <c:v>112</c:v>
                </c:pt>
                <c:pt idx="5">
                  <c:v>136</c:v>
                </c:pt>
                <c:pt idx="6">
                  <c:v>160</c:v>
                </c:pt>
                <c:pt idx="7">
                  <c:v>184</c:v>
                </c:pt>
                <c:pt idx="8">
                  <c:v>208</c:v>
                </c:pt>
                <c:pt idx="9">
                  <c:v>232</c:v>
                </c:pt>
                <c:pt idx="10">
                  <c:v>256</c:v>
                </c:pt>
                <c:pt idx="11">
                  <c:v>280</c:v>
                </c:pt>
                <c:pt idx="12">
                  <c:v>304</c:v>
                </c:pt>
                <c:pt idx="13">
                  <c:v>328</c:v>
                </c:pt>
                <c:pt idx="14">
                  <c:v>352</c:v>
                </c:pt>
                <c:pt idx="15">
                  <c:v>376</c:v>
                </c:pt>
                <c:pt idx="16">
                  <c:v>400</c:v>
                </c:pt>
              </c:numCache>
            </c:numRef>
          </c:xVal>
          <c:yVal>
            <c:numRef>
              <c:f>Nutzen!$D$7:$D$23</c:f>
              <c:numCache>
                <c:formatCode>0.0</c:formatCode>
                <c:ptCount val="17"/>
                <c:pt idx="1">
                  <c:v>158.11388300841895</c:v>
                </c:pt>
                <c:pt idx="2">
                  <c:v>125.00000000000006</c:v>
                </c:pt>
                <c:pt idx="3">
                  <c:v>106.60035817780522</c:v>
                </c:pt>
                <c:pt idx="4">
                  <c:v>94.491118252306848</c:v>
                </c:pt>
                <c:pt idx="5">
                  <c:v>85.749292571254415</c:v>
                </c:pt>
                <c:pt idx="6">
                  <c:v>79.056941504209519</c:v>
                </c:pt>
                <c:pt idx="7">
                  <c:v>73.720978077448564</c:v>
                </c:pt>
                <c:pt idx="8">
                  <c:v>69.337524528153651</c:v>
                </c:pt>
                <c:pt idx="9">
                  <c:v>65.653216429861303</c:v>
                </c:pt>
                <c:pt idx="10">
                  <c:v>62.500000000000014</c:v>
                </c:pt>
                <c:pt idx="11">
                  <c:v>59.761430466719702</c:v>
                </c:pt>
                <c:pt idx="12">
                  <c:v>57.353933467640445</c:v>
                </c:pt>
                <c:pt idx="13">
                  <c:v>55.215763037423272</c:v>
                </c:pt>
                <c:pt idx="14">
                  <c:v>53.300179088902624</c:v>
                </c:pt>
                <c:pt idx="15">
                  <c:v>51.571062312939674</c:v>
                </c:pt>
                <c:pt idx="16">
                  <c:v>50.000000000000014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131-4997-A538-4B3B997F39A7}"/>
            </c:ext>
          </c:extLst>
        </c:ser>
        <c:ser>
          <c:idx val="2"/>
          <c:order val="2"/>
          <c:tx>
            <c:strRef>
              <c:f>Nutzen!$E$6</c:f>
              <c:strCache>
                <c:ptCount val="1"/>
                <c:pt idx="0">
                  <c:v>I*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Nutzen!$B$7:$B$23</c:f>
              <c:numCache>
                <c:formatCode>General</c:formatCode>
                <c:ptCount val="17"/>
                <c:pt idx="0">
                  <c:v>0</c:v>
                </c:pt>
                <c:pt idx="1">
                  <c:v>40</c:v>
                </c:pt>
                <c:pt idx="2">
                  <c:v>64</c:v>
                </c:pt>
                <c:pt idx="3">
                  <c:v>88</c:v>
                </c:pt>
                <c:pt idx="4">
                  <c:v>112</c:v>
                </c:pt>
                <c:pt idx="5">
                  <c:v>136</c:v>
                </c:pt>
                <c:pt idx="6">
                  <c:v>160</c:v>
                </c:pt>
                <c:pt idx="7">
                  <c:v>184</c:v>
                </c:pt>
                <c:pt idx="8">
                  <c:v>208</c:v>
                </c:pt>
                <c:pt idx="9">
                  <c:v>232</c:v>
                </c:pt>
                <c:pt idx="10">
                  <c:v>256</c:v>
                </c:pt>
                <c:pt idx="11">
                  <c:v>280</c:v>
                </c:pt>
                <c:pt idx="12">
                  <c:v>304</c:v>
                </c:pt>
                <c:pt idx="13">
                  <c:v>328</c:v>
                </c:pt>
                <c:pt idx="14">
                  <c:v>352</c:v>
                </c:pt>
                <c:pt idx="15">
                  <c:v>376</c:v>
                </c:pt>
                <c:pt idx="16">
                  <c:v>400</c:v>
                </c:pt>
              </c:numCache>
            </c:numRef>
          </c:xVal>
          <c:yVal>
            <c:numRef>
              <c:f>Nutzen!$E$7:$E$23</c:f>
              <c:numCache>
                <c:formatCode>0.0</c:formatCode>
                <c:ptCount val="17"/>
                <c:pt idx="1">
                  <c:v>292.11869733608847</c:v>
                </c:pt>
                <c:pt idx="2">
                  <c:v>230.9401076758503</c:v>
                </c:pt>
                <c:pt idx="3">
                  <c:v>196.94638556693229</c:v>
                </c:pt>
                <c:pt idx="4">
                  <c:v>174.5743121887939</c:v>
                </c:pt>
                <c:pt idx="5">
                  <c:v>158.42360687626783</c:v>
                </c:pt>
                <c:pt idx="6">
                  <c:v>146.05934866804432</c:v>
                </c:pt>
                <c:pt idx="7">
                  <c:v>136.20104492139973</c:v>
                </c:pt>
                <c:pt idx="8">
                  <c:v>128.10252304406967</c:v>
                </c:pt>
                <c:pt idx="9">
                  <c:v>121.29568697262454</c:v>
                </c:pt>
                <c:pt idx="10">
                  <c:v>115.47005383792514</c:v>
                </c:pt>
                <c:pt idx="11">
                  <c:v>110.41048949477667</c:v>
                </c:pt>
                <c:pt idx="12">
                  <c:v>105.96258856520346</c:v>
                </c:pt>
                <c:pt idx="13">
                  <c:v>102.01227409013408</c:v>
                </c:pt>
                <c:pt idx="14">
                  <c:v>98.473192783466175</c:v>
                </c:pt>
                <c:pt idx="15">
                  <c:v>95.278613468066155</c:v>
                </c:pt>
                <c:pt idx="16">
                  <c:v>92.376043070340103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131-4997-A538-4B3B997F39A7}"/>
            </c:ext>
          </c:extLst>
        </c:ser>
        <c:ser>
          <c:idx val="3"/>
          <c:order val="3"/>
          <c:tx>
            <c:strRef>
              <c:f>Nutzen!$F$6</c:f>
              <c:strCache>
                <c:ptCount val="1"/>
                <c:pt idx="0">
                  <c:v>I2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Nutzen!$B$7:$B$23</c:f>
              <c:numCache>
                <c:formatCode>General</c:formatCode>
                <c:ptCount val="17"/>
                <c:pt idx="0">
                  <c:v>0</c:v>
                </c:pt>
                <c:pt idx="1">
                  <c:v>40</c:v>
                </c:pt>
                <c:pt idx="2">
                  <c:v>64</c:v>
                </c:pt>
                <c:pt idx="3">
                  <c:v>88</c:v>
                </c:pt>
                <c:pt idx="4">
                  <c:v>112</c:v>
                </c:pt>
                <c:pt idx="5">
                  <c:v>136</c:v>
                </c:pt>
                <c:pt idx="6">
                  <c:v>160</c:v>
                </c:pt>
                <c:pt idx="7">
                  <c:v>184</c:v>
                </c:pt>
                <c:pt idx="8">
                  <c:v>208</c:v>
                </c:pt>
                <c:pt idx="9">
                  <c:v>232</c:v>
                </c:pt>
                <c:pt idx="10">
                  <c:v>256</c:v>
                </c:pt>
                <c:pt idx="11">
                  <c:v>280</c:v>
                </c:pt>
                <c:pt idx="12">
                  <c:v>304</c:v>
                </c:pt>
                <c:pt idx="13">
                  <c:v>328</c:v>
                </c:pt>
                <c:pt idx="14">
                  <c:v>352</c:v>
                </c:pt>
                <c:pt idx="15">
                  <c:v>376</c:v>
                </c:pt>
                <c:pt idx="16">
                  <c:v>400</c:v>
                </c:pt>
              </c:numCache>
            </c:numRef>
          </c:xVal>
          <c:yVal>
            <c:numRef>
              <c:f>Nutzen!$F$7:$F$23</c:f>
              <c:numCache>
                <c:formatCode>0.0</c:formatCode>
                <c:ptCount val="17"/>
                <c:pt idx="1">
                  <c:v>447.21359549995719</c:v>
                </c:pt>
                <c:pt idx="2">
                  <c:v>353.55339059327332</c:v>
                </c:pt>
                <c:pt idx="3">
                  <c:v>301.51134457776317</c:v>
                </c:pt>
                <c:pt idx="4">
                  <c:v>267.26124191242405</c:v>
                </c:pt>
                <c:pt idx="5">
                  <c:v>242.53562503633256</c:v>
                </c:pt>
                <c:pt idx="6">
                  <c:v>223.60679774997871</c:v>
                </c:pt>
                <c:pt idx="7">
                  <c:v>208.51441405707442</c:v>
                </c:pt>
                <c:pt idx="8">
                  <c:v>196.11613513818375</c:v>
                </c:pt>
                <c:pt idx="9">
                  <c:v>185.69533817705161</c:v>
                </c:pt>
                <c:pt idx="10">
                  <c:v>176.77669529663663</c:v>
                </c:pt>
                <c:pt idx="11">
                  <c:v>169.03085094570309</c:v>
                </c:pt>
                <c:pt idx="12">
                  <c:v>162.22142113076228</c:v>
                </c:pt>
                <c:pt idx="13">
                  <c:v>156.17376188860581</c:v>
                </c:pt>
                <c:pt idx="14">
                  <c:v>150.75567228888161</c:v>
                </c:pt>
                <c:pt idx="15">
                  <c:v>145.86499149789432</c:v>
                </c:pt>
                <c:pt idx="16">
                  <c:v>141.42135623730931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131-4997-A538-4B3B997F3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260800"/>
        <c:axId val="364259816"/>
      </c:scatterChart>
      <c:valAx>
        <c:axId val="364260800"/>
        <c:scaling>
          <c:orientation val="minMax"/>
          <c:max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4259816"/>
        <c:crosses val="autoZero"/>
        <c:crossBetween val="midCat"/>
      </c:valAx>
      <c:valAx>
        <c:axId val="36425981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4260800"/>
        <c:crosses val="autoZero"/>
        <c:crossBetween val="midCat"/>
        <c:majorUnit val="6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4"/>
          <c:order val="4"/>
          <c:tx>
            <c:v>(K*,L*)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Kosten!$F$3</c:f>
              <c:numCache>
                <c:formatCode>General</c:formatCode>
                <c:ptCount val="1"/>
                <c:pt idx="0">
                  <c:v>100</c:v>
                </c:pt>
              </c:numCache>
            </c:numRef>
          </c:xVal>
          <c:yVal>
            <c:numRef>
              <c:f>Kosten!$D$3</c:f>
              <c:numCache>
                <c:formatCode>General</c:formatCode>
                <c:ptCount val="1"/>
                <c:pt idx="0">
                  <c:v>225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76D-4659-9BA1-46CA4D73C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260800"/>
        <c:axId val="364259816"/>
      </c:scatterChart>
      <c:scatterChart>
        <c:scatterStyle val="smoothMarker"/>
        <c:varyColors val="0"/>
        <c:ser>
          <c:idx val="0"/>
          <c:order val="0"/>
          <c:tx>
            <c:strRef>
              <c:f>Kosten!$C$4</c:f>
              <c:strCache>
                <c:ptCount val="1"/>
                <c:pt idx="0">
                  <c:v>c*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Kosten!$B$7:$B$47</c:f>
              <c:numCache>
                <c:formatCode>General</c:formatCode>
                <c:ptCount val="4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</c:numCache>
            </c:numRef>
          </c:xVal>
          <c:yVal>
            <c:numRef>
              <c:f>Kosten!$C$7:$C$47</c:f>
              <c:numCache>
                <c:formatCode>General</c:formatCode>
                <c:ptCount val="41"/>
                <c:pt idx="0">
                  <c:v>450</c:v>
                </c:pt>
                <c:pt idx="1">
                  <c:v>438.75</c:v>
                </c:pt>
                <c:pt idx="2">
                  <c:v>427.5</c:v>
                </c:pt>
                <c:pt idx="3">
                  <c:v>416.25</c:v>
                </c:pt>
                <c:pt idx="4">
                  <c:v>405</c:v>
                </c:pt>
                <c:pt idx="5">
                  <c:v>393.75</c:v>
                </c:pt>
                <c:pt idx="6">
                  <c:v>382.5</c:v>
                </c:pt>
                <c:pt idx="7">
                  <c:v>371.25</c:v>
                </c:pt>
                <c:pt idx="8">
                  <c:v>360</c:v>
                </c:pt>
                <c:pt idx="9">
                  <c:v>348.75</c:v>
                </c:pt>
                <c:pt idx="10">
                  <c:v>337.5</c:v>
                </c:pt>
                <c:pt idx="11">
                  <c:v>326.25</c:v>
                </c:pt>
                <c:pt idx="12">
                  <c:v>315</c:v>
                </c:pt>
                <c:pt idx="13">
                  <c:v>303.75</c:v>
                </c:pt>
                <c:pt idx="14">
                  <c:v>292.5</c:v>
                </c:pt>
                <c:pt idx="15">
                  <c:v>281.25</c:v>
                </c:pt>
                <c:pt idx="16">
                  <c:v>270</c:v>
                </c:pt>
                <c:pt idx="17">
                  <c:v>258.75</c:v>
                </c:pt>
                <c:pt idx="18">
                  <c:v>247.5</c:v>
                </c:pt>
                <c:pt idx="19">
                  <c:v>236.25</c:v>
                </c:pt>
                <c:pt idx="20">
                  <c:v>225</c:v>
                </c:pt>
                <c:pt idx="21">
                  <c:v>213.75</c:v>
                </c:pt>
                <c:pt idx="22">
                  <c:v>202.5</c:v>
                </c:pt>
                <c:pt idx="23">
                  <c:v>191.25</c:v>
                </c:pt>
                <c:pt idx="24">
                  <c:v>180</c:v>
                </c:pt>
                <c:pt idx="25">
                  <c:v>168.75</c:v>
                </c:pt>
                <c:pt idx="26">
                  <c:v>157.5</c:v>
                </c:pt>
                <c:pt idx="27">
                  <c:v>146.25</c:v>
                </c:pt>
                <c:pt idx="28">
                  <c:v>135</c:v>
                </c:pt>
                <c:pt idx="29">
                  <c:v>123.75</c:v>
                </c:pt>
                <c:pt idx="30">
                  <c:v>112.5</c:v>
                </c:pt>
                <c:pt idx="31">
                  <c:v>101.25</c:v>
                </c:pt>
                <c:pt idx="32">
                  <c:v>90</c:v>
                </c:pt>
                <c:pt idx="33">
                  <c:v>78.75</c:v>
                </c:pt>
                <c:pt idx="34">
                  <c:v>67.5</c:v>
                </c:pt>
                <c:pt idx="35">
                  <c:v>56.25</c:v>
                </c:pt>
                <c:pt idx="36">
                  <c:v>45</c:v>
                </c:pt>
                <c:pt idx="37">
                  <c:v>33.75</c:v>
                </c:pt>
                <c:pt idx="38">
                  <c:v>22.5</c:v>
                </c:pt>
                <c:pt idx="39">
                  <c:v>11.25</c:v>
                </c:pt>
                <c:pt idx="4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76D-4659-9BA1-46CA4D73C15D}"/>
            </c:ext>
          </c:extLst>
        </c:ser>
        <c:ser>
          <c:idx val="1"/>
          <c:order val="1"/>
          <c:tx>
            <c:strRef>
              <c:f>Kosten!$D$4</c:f>
              <c:strCache>
                <c:ptCount val="1"/>
                <c:pt idx="0">
                  <c:v>c1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Kosten!$B$7:$B$47</c:f>
              <c:numCache>
                <c:formatCode>General</c:formatCode>
                <c:ptCount val="4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</c:numCache>
            </c:numRef>
          </c:xVal>
          <c:yVal>
            <c:numRef>
              <c:f>Kosten!$D$7:$D$47</c:f>
              <c:numCache>
                <c:formatCode>General</c:formatCode>
                <c:ptCount val="41"/>
                <c:pt idx="0">
                  <c:v>225</c:v>
                </c:pt>
                <c:pt idx="1">
                  <c:v>213.75</c:v>
                </c:pt>
                <c:pt idx="2">
                  <c:v>202.5</c:v>
                </c:pt>
                <c:pt idx="3">
                  <c:v>191.25</c:v>
                </c:pt>
                <c:pt idx="4">
                  <c:v>180</c:v>
                </c:pt>
                <c:pt idx="5">
                  <c:v>168.75</c:v>
                </c:pt>
                <c:pt idx="6">
                  <c:v>157.5</c:v>
                </c:pt>
                <c:pt idx="7">
                  <c:v>146.25</c:v>
                </c:pt>
                <c:pt idx="8">
                  <c:v>135</c:v>
                </c:pt>
                <c:pt idx="9">
                  <c:v>123.75</c:v>
                </c:pt>
                <c:pt idx="10">
                  <c:v>112.5</c:v>
                </c:pt>
                <c:pt idx="11">
                  <c:v>101.25</c:v>
                </c:pt>
                <c:pt idx="12">
                  <c:v>90</c:v>
                </c:pt>
                <c:pt idx="13">
                  <c:v>78.75</c:v>
                </c:pt>
                <c:pt idx="14">
                  <c:v>67.5</c:v>
                </c:pt>
                <c:pt idx="15">
                  <c:v>56.25</c:v>
                </c:pt>
                <c:pt idx="16">
                  <c:v>45</c:v>
                </c:pt>
                <c:pt idx="17">
                  <c:v>33.75</c:v>
                </c:pt>
                <c:pt idx="18">
                  <c:v>22.5</c:v>
                </c:pt>
                <c:pt idx="19">
                  <c:v>11.25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76D-4659-9BA1-46CA4D73C15D}"/>
            </c:ext>
          </c:extLst>
        </c:ser>
        <c:ser>
          <c:idx val="2"/>
          <c:order val="2"/>
          <c:tx>
            <c:strRef>
              <c:f>Kosten!$E$4</c:f>
              <c:strCache>
                <c:ptCount val="1"/>
                <c:pt idx="0">
                  <c:v>c2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Kosten!$B$7:$B$47</c:f>
              <c:numCache>
                <c:formatCode>General</c:formatCode>
                <c:ptCount val="4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</c:numCache>
            </c:numRef>
          </c:xVal>
          <c:yVal>
            <c:numRef>
              <c:f>Kosten!$E$7:$E$47</c:f>
              <c:numCache>
                <c:formatCode>General</c:formatCode>
                <c:ptCount val="41"/>
                <c:pt idx="0">
                  <c:v>500</c:v>
                </c:pt>
                <c:pt idx="1">
                  <c:v>488.75</c:v>
                </c:pt>
                <c:pt idx="2">
                  <c:v>477.5</c:v>
                </c:pt>
                <c:pt idx="3">
                  <c:v>466.25</c:v>
                </c:pt>
                <c:pt idx="4">
                  <c:v>455</c:v>
                </c:pt>
                <c:pt idx="5">
                  <c:v>443.75</c:v>
                </c:pt>
                <c:pt idx="6">
                  <c:v>432.5</c:v>
                </c:pt>
                <c:pt idx="7">
                  <c:v>421.25</c:v>
                </c:pt>
                <c:pt idx="8">
                  <c:v>410</c:v>
                </c:pt>
                <c:pt idx="9">
                  <c:v>398.75</c:v>
                </c:pt>
                <c:pt idx="10">
                  <c:v>387.5</c:v>
                </c:pt>
                <c:pt idx="11">
                  <c:v>376.25</c:v>
                </c:pt>
                <c:pt idx="12">
                  <c:v>365</c:v>
                </c:pt>
                <c:pt idx="13">
                  <c:v>353.75</c:v>
                </c:pt>
                <c:pt idx="14">
                  <c:v>342.5</c:v>
                </c:pt>
                <c:pt idx="15">
                  <c:v>331.25</c:v>
                </c:pt>
                <c:pt idx="16">
                  <c:v>320</c:v>
                </c:pt>
                <c:pt idx="17">
                  <c:v>308.75</c:v>
                </c:pt>
                <c:pt idx="18">
                  <c:v>297.5</c:v>
                </c:pt>
                <c:pt idx="19">
                  <c:v>286.25</c:v>
                </c:pt>
                <c:pt idx="20">
                  <c:v>275</c:v>
                </c:pt>
                <c:pt idx="21">
                  <c:v>263.75</c:v>
                </c:pt>
                <c:pt idx="22">
                  <c:v>252.5</c:v>
                </c:pt>
                <c:pt idx="23">
                  <c:v>241.25</c:v>
                </c:pt>
                <c:pt idx="24">
                  <c:v>230</c:v>
                </c:pt>
                <c:pt idx="25">
                  <c:v>218.75</c:v>
                </c:pt>
                <c:pt idx="26">
                  <c:v>207.5</c:v>
                </c:pt>
                <c:pt idx="27">
                  <c:v>196.25</c:v>
                </c:pt>
                <c:pt idx="28">
                  <c:v>185</c:v>
                </c:pt>
                <c:pt idx="29">
                  <c:v>173.75</c:v>
                </c:pt>
                <c:pt idx="30">
                  <c:v>162.5</c:v>
                </c:pt>
                <c:pt idx="31">
                  <c:v>151.25</c:v>
                </c:pt>
                <c:pt idx="32">
                  <c:v>140</c:v>
                </c:pt>
                <c:pt idx="33">
                  <c:v>128.75</c:v>
                </c:pt>
                <c:pt idx="34">
                  <c:v>117.5</c:v>
                </c:pt>
                <c:pt idx="35">
                  <c:v>106.25</c:v>
                </c:pt>
                <c:pt idx="36">
                  <c:v>95</c:v>
                </c:pt>
                <c:pt idx="37">
                  <c:v>83.75</c:v>
                </c:pt>
                <c:pt idx="38">
                  <c:v>72.5</c:v>
                </c:pt>
                <c:pt idx="39">
                  <c:v>61.25</c:v>
                </c:pt>
                <c:pt idx="40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76D-4659-9BA1-46CA4D73C15D}"/>
            </c:ext>
          </c:extLst>
        </c:ser>
        <c:ser>
          <c:idx val="3"/>
          <c:order val="3"/>
          <c:tx>
            <c:strRef>
              <c:f>Kosten!$F$4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20"/>
            <c:marker>
              <c:symbol val="circle"/>
              <c:size val="4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276D-4659-9BA1-46CA4D73C15D}"/>
              </c:ext>
            </c:extLst>
          </c:dPt>
          <c:xVal>
            <c:numRef>
              <c:f>Kosten!$B$7:$B$47</c:f>
              <c:numCache>
                <c:formatCode>General</c:formatCode>
                <c:ptCount val="4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</c:numCache>
            </c:numRef>
          </c:xVal>
          <c:yVal>
            <c:numRef>
              <c:f>Kosten!$F$7:$F$47</c:f>
              <c:numCache>
                <c:formatCode>0.0</c:formatCode>
                <c:ptCount val="41"/>
                <c:pt idx="1">
                  <c:v>4499.9999999999991</c:v>
                </c:pt>
                <c:pt idx="2">
                  <c:v>2249.9999999999995</c:v>
                </c:pt>
                <c:pt idx="3">
                  <c:v>1500</c:v>
                </c:pt>
                <c:pt idx="4">
                  <c:v>1124.9999999999998</c:v>
                </c:pt>
                <c:pt idx="5">
                  <c:v>900</c:v>
                </c:pt>
                <c:pt idx="6">
                  <c:v>750.00000000000011</c:v>
                </c:pt>
                <c:pt idx="7">
                  <c:v>642.85714285714289</c:v>
                </c:pt>
                <c:pt idx="8">
                  <c:v>562.49999999999989</c:v>
                </c:pt>
                <c:pt idx="9">
                  <c:v>499.99999999999989</c:v>
                </c:pt>
                <c:pt idx="10">
                  <c:v>450.00000000000006</c:v>
                </c:pt>
                <c:pt idx="11">
                  <c:v>409.09090909090907</c:v>
                </c:pt>
                <c:pt idx="12">
                  <c:v>375</c:v>
                </c:pt>
                <c:pt idx="13">
                  <c:v>346.15384615384625</c:v>
                </c:pt>
                <c:pt idx="14">
                  <c:v>321.42857142857139</c:v>
                </c:pt>
                <c:pt idx="15">
                  <c:v>299.99999999999994</c:v>
                </c:pt>
                <c:pt idx="16">
                  <c:v>281.24999999999994</c:v>
                </c:pt>
                <c:pt idx="17">
                  <c:v>264.70588235294116</c:v>
                </c:pt>
                <c:pt idx="18">
                  <c:v>250</c:v>
                </c:pt>
                <c:pt idx="19">
                  <c:v>236.84210526315795</c:v>
                </c:pt>
                <c:pt idx="20">
                  <c:v>225</c:v>
                </c:pt>
                <c:pt idx="21">
                  <c:v>214.28571428571428</c:v>
                </c:pt>
                <c:pt idx="22">
                  <c:v>204.54545454545456</c:v>
                </c:pt>
                <c:pt idx="23">
                  <c:v>195.6521739130435</c:v>
                </c:pt>
                <c:pt idx="24">
                  <c:v>187.50000000000003</c:v>
                </c:pt>
                <c:pt idx="25">
                  <c:v>179.99999999999997</c:v>
                </c:pt>
                <c:pt idx="26">
                  <c:v>173.07692307692309</c:v>
                </c:pt>
                <c:pt idx="27">
                  <c:v>166.66666666666669</c:v>
                </c:pt>
                <c:pt idx="28">
                  <c:v>160.71428571428572</c:v>
                </c:pt>
                <c:pt idx="29">
                  <c:v>155.17241379310346</c:v>
                </c:pt>
                <c:pt idx="30">
                  <c:v>150</c:v>
                </c:pt>
                <c:pt idx="31">
                  <c:v>145.16129032258064</c:v>
                </c:pt>
                <c:pt idx="32">
                  <c:v>140.62499999999997</c:v>
                </c:pt>
                <c:pt idx="33">
                  <c:v>136.36363636363637</c:v>
                </c:pt>
                <c:pt idx="34">
                  <c:v>132.35294117647058</c:v>
                </c:pt>
                <c:pt idx="35">
                  <c:v>128.57142857142856</c:v>
                </c:pt>
                <c:pt idx="36">
                  <c:v>124.99999999999997</c:v>
                </c:pt>
                <c:pt idx="37">
                  <c:v>121.6216216216216</c:v>
                </c:pt>
                <c:pt idx="38">
                  <c:v>118.42105263157897</c:v>
                </c:pt>
                <c:pt idx="39">
                  <c:v>115.3846153846154</c:v>
                </c:pt>
                <c:pt idx="40">
                  <c:v>112.50000000000001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76D-4659-9BA1-46CA4D73C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260800"/>
        <c:axId val="364259816"/>
      </c:scatterChart>
      <c:valAx>
        <c:axId val="364260800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4259816"/>
        <c:crosses val="autoZero"/>
        <c:crossBetween val="midCat"/>
      </c:valAx>
      <c:valAx>
        <c:axId val="36425981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4260800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TK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Transformationskurve!$B$6:$B$96</c:f>
              <c:numCache>
                <c:formatCode>General</c:formatCode>
                <c:ptCount val="9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0.9600000000000003</c:v>
                </c:pt>
                <c:pt idx="21">
                  <c:v>0.97000000000000031</c:v>
                </c:pt>
                <c:pt idx="22">
                  <c:v>0.98000000000000032</c:v>
                </c:pt>
                <c:pt idx="23">
                  <c:v>0.99000000000000032</c:v>
                </c:pt>
                <c:pt idx="24">
                  <c:v>1.0000000000000002</c:v>
                </c:pt>
                <c:pt idx="25">
                  <c:v>1.0100000000000002</c:v>
                </c:pt>
                <c:pt idx="26">
                  <c:v>1.0200000000000002</c:v>
                </c:pt>
                <c:pt idx="27">
                  <c:v>1.0300000000000002</c:v>
                </c:pt>
                <c:pt idx="28">
                  <c:v>1.0400000000000003</c:v>
                </c:pt>
                <c:pt idx="29">
                  <c:v>1.0500000000000003</c:v>
                </c:pt>
                <c:pt idx="30">
                  <c:v>1.0600000000000003</c:v>
                </c:pt>
                <c:pt idx="31">
                  <c:v>1.0700000000000003</c:v>
                </c:pt>
                <c:pt idx="32">
                  <c:v>1.0800000000000003</c:v>
                </c:pt>
                <c:pt idx="33">
                  <c:v>1.0900000000000003</c:v>
                </c:pt>
                <c:pt idx="34">
                  <c:v>1.1000000000000003</c:v>
                </c:pt>
                <c:pt idx="35">
                  <c:v>1.1100000000000003</c:v>
                </c:pt>
                <c:pt idx="36">
                  <c:v>1.1200000000000003</c:v>
                </c:pt>
                <c:pt idx="37">
                  <c:v>1.1300000000000003</c:v>
                </c:pt>
                <c:pt idx="38">
                  <c:v>1.1400000000000003</c:v>
                </c:pt>
                <c:pt idx="39">
                  <c:v>1.1500000000000004</c:v>
                </c:pt>
                <c:pt idx="40">
                  <c:v>1.1600000000000004</c:v>
                </c:pt>
                <c:pt idx="41">
                  <c:v>1.1700000000000004</c:v>
                </c:pt>
                <c:pt idx="42">
                  <c:v>1.1800000000000004</c:v>
                </c:pt>
                <c:pt idx="43">
                  <c:v>1.1900000000000004</c:v>
                </c:pt>
                <c:pt idx="44">
                  <c:v>1.2000000000000004</c:v>
                </c:pt>
                <c:pt idx="45">
                  <c:v>1.2100000000000004</c:v>
                </c:pt>
                <c:pt idx="46">
                  <c:v>1.2200000000000004</c:v>
                </c:pt>
                <c:pt idx="47">
                  <c:v>1.2300000000000004</c:v>
                </c:pt>
                <c:pt idx="48">
                  <c:v>1.2400000000000004</c:v>
                </c:pt>
                <c:pt idx="49">
                  <c:v>1.2500000000000004</c:v>
                </c:pt>
                <c:pt idx="50">
                  <c:v>1.2600000000000005</c:v>
                </c:pt>
                <c:pt idx="51">
                  <c:v>1.2700000000000005</c:v>
                </c:pt>
                <c:pt idx="52">
                  <c:v>1.2800000000000005</c:v>
                </c:pt>
                <c:pt idx="53">
                  <c:v>1.2900000000000005</c:v>
                </c:pt>
                <c:pt idx="54">
                  <c:v>1.3000000000000005</c:v>
                </c:pt>
                <c:pt idx="55">
                  <c:v>1.3100000000000005</c:v>
                </c:pt>
                <c:pt idx="56">
                  <c:v>1.3200000000000005</c:v>
                </c:pt>
                <c:pt idx="57">
                  <c:v>1.3300000000000005</c:v>
                </c:pt>
                <c:pt idx="58">
                  <c:v>1.3400000000000005</c:v>
                </c:pt>
                <c:pt idx="59">
                  <c:v>1.3500000000000005</c:v>
                </c:pt>
                <c:pt idx="60">
                  <c:v>1.3600000000000005</c:v>
                </c:pt>
                <c:pt idx="61">
                  <c:v>1.3700000000000006</c:v>
                </c:pt>
                <c:pt idx="62">
                  <c:v>1.3800000000000006</c:v>
                </c:pt>
                <c:pt idx="63">
                  <c:v>1.3900000000000006</c:v>
                </c:pt>
                <c:pt idx="64">
                  <c:v>1.4000000000000006</c:v>
                </c:pt>
                <c:pt idx="65">
                  <c:v>1.4100000000000006</c:v>
                </c:pt>
                <c:pt idx="66">
                  <c:v>1.4200000000000006</c:v>
                </c:pt>
                <c:pt idx="67">
                  <c:v>1.4300000000000006</c:v>
                </c:pt>
                <c:pt idx="68">
                  <c:v>1.4400000000000006</c:v>
                </c:pt>
                <c:pt idx="69">
                  <c:v>1.4500000000000006</c:v>
                </c:pt>
                <c:pt idx="70">
                  <c:v>1.4600000000000006</c:v>
                </c:pt>
                <c:pt idx="71">
                  <c:v>1.4700000000000006</c:v>
                </c:pt>
                <c:pt idx="72">
                  <c:v>1.4800000000000006</c:v>
                </c:pt>
                <c:pt idx="73">
                  <c:v>1.4900000000000007</c:v>
                </c:pt>
                <c:pt idx="74">
                  <c:v>1.5000000000000007</c:v>
                </c:pt>
                <c:pt idx="75">
                  <c:v>1.5100000000000007</c:v>
                </c:pt>
                <c:pt idx="76">
                  <c:v>1.5200000000000007</c:v>
                </c:pt>
                <c:pt idx="77">
                  <c:v>1.5300000000000007</c:v>
                </c:pt>
                <c:pt idx="78">
                  <c:v>1.5400000000000007</c:v>
                </c:pt>
                <c:pt idx="79">
                  <c:v>1.5500000000000007</c:v>
                </c:pt>
                <c:pt idx="80">
                  <c:v>1.5600000000000007</c:v>
                </c:pt>
                <c:pt idx="81">
                  <c:v>1.5700000000000007</c:v>
                </c:pt>
                <c:pt idx="82">
                  <c:v>1.5800000000000007</c:v>
                </c:pt>
                <c:pt idx="83">
                  <c:v>1.5900000000000007</c:v>
                </c:pt>
                <c:pt idx="84">
                  <c:v>1.6000000000000008</c:v>
                </c:pt>
                <c:pt idx="85">
                  <c:v>1.6100000000000008</c:v>
                </c:pt>
                <c:pt idx="86">
                  <c:v>1.6200000000000008</c:v>
                </c:pt>
                <c:pt idx="87">
                  <c:v>1.6300000000000008</c:v>
                </c:pt>
                <c:pt idx="88">
                  <c:v>1.6400000000000008</c:v>
                </c:pt>
                <c:pt idx="89">
                  <c:v>1.6500000000000008</c:v>
                </c:pt>
                <c:pt idx="90">
                  <c:v>1.6600000000000008</c:v>
                </c:pt>
              </c:numCache>
            </c:numRef>
          </c:xVal>
          <c:yVal>
            <c:numRef>
              <c:f>Transformationskurve!$C$6:$C$96</c:f>
              <c:numCache>
                <c:formatCode>General</c:formatCode>
                <c:ptCount val="91"/>
                <c:pt idx="0">
                  <c:v>1</c:v>
                </c:pt>
                <c:pt idx="1">
                  <c:v>0.99874921777190895</c:v>
                </c:pt>
                <c:pt idx="2">
                  <c:v>0.99498743710661997</c:v>
                </c:pt>
                <c:pt idx="3">
                  <c:v>0.98868599666425949</c:v>
                </c:pt>
                <c:pt idx="4">
                  <c:v>0.9797958971132712</c:v>
                </c:pt>
                <c:pt idx="5">
                  <c:v>0.96824583655185426</c:v>
                </c:pt>
                <c:pt idx="6">
                  <c:v>0.95393920141694566</c:v>
                </c:pt>
                <c:pt idx="7">
                  <c:v>0.93674969975975975</c:v>
                </c:pt>
                <c:pt idx="8">
                  <c:v>0.9165151389911681</c:v>
                </c:pt>
                <c:pt idx="9">
                  <c:v>0.89302855497458766</c:v>
                </c:pt>
                <c:pt idx="10">
                  <c:v>0.8660254037844386</c:v>
                </c:pt>
                <c:pt idx="11">
                  <c:v>0.83516465442450327</c:v>
                </c:pt>
                <c:pt idx="12">
                  <c:v>0.8</c:v>
                </c:pt>
                <c:pt idx="13">
                  <c:v>0.75993420767853315</c:v>
                </c:pt>
                <c:pt idx="14">
                  <c:v>0.71414284285428498</c:v>
                </c:pt>
                <c:pt idx="15">
                  <c:v>0.66143782776614746</c:v>
                </c:pt>
                <c:pt idx="16">
                  <c:v>0.59999999999999976</c:v>
                </c:pt>
                <c:pt idx="17">
                  <c:v>0.52678268764263658</c:v>
                </c:pt>
                <c:pt idx="18">
                  <c:v>0.43588989435406689</c:v>
                </c:pt>
                <c:pt idx="19">
                  <c:v>0.31224989991991908</c:v>
                </c:pt>
                <c:pt idx="20">
                  <c:v>0.27999999999999903</c:v>
                </c:pt>
                <c:pt idx="21">
                  <c:v>0.24310491562286307</c:v>
                </c:pt>
                <c:pt idx="22">
                  <c:v>0.19899748742132251</c:v>
                </c:pt>
                <c:pt idx="23">
                  <c:v>0.14106735979665658</c:v>
                </c:pt>
                <c:pt idx="2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3D-4EF3-9C8E-F42E3D9BFD6F}"/>
            </c:ext>
          </c:extLst>
        </c:ser>
        <c:ser>
          <c:idx val="1"/>
          <c:order val="1"/>
          <c:tx>
            <c:strRef>
              <c:f>Transformationskurve!$D$3</c:f>
              <c:strCache>
                <c:ptCount val="1"/>
                <c:pt idx="0">
                  <c:v>E*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Transformationskurve!$B$6:$B$96</c:f>
              <c:numCache>
                <c:formatCode>General</c:formatCode>
                <c:ptCount val="9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0.9600000000000003</c:v>
                </c:pt>
                <c:pt idx="21">
                  <c:v>0.97000000000000031</c:v>
                </c:pt>
                <c:pt idx="22">
                  <c:v>0.98000000000000032</c:v>
                </c:pt>
                <c:pt idx="23">
                  <c:v>0.99000000000000032</c:v>
                </c:pt>
                <c:pt idx="24">
                  <c:v>1.0000000000000002</c:v>
                </c:pt>
                <c:pt idx="25">
                  <c:v>1.0100000000000002</c:v>
                </c:pt>
                <c:pt idx="26">
                  <c:v>1.0200000000000002</c:v>
                </c:pt>
                <c:pt idx="27">
                  <c:v>1.0300000000000002</c:v>
                </c:pt>
                <c:pt idx="28">
                  <c:v>1.0400000000000003</c:v>
                </c:pt>
                <c:pt idx="29">
                  <c:v>1.0500000000000003</c:v>
                </c:pt>
                <c:pt idx="30">
                  <c:v>1.0600000000000003</c:v>
                </c:pt>
                <c:pt idx="31">
                  <c:v>1.0700000000000003</c:v>
                </c:pt>
                <c:pt idx="32">
                  <c:v>1.0800000000000003</c:v>
                </c:pt>
                <c:pt idx="33">
                  <c:v>1.0900000000000003</c:v>
                </c:pt>
                <c:pt idx="34">
                  <c:v>1.1000000000000003</c:v>
                </c:pt>
                <c:pt idx="35">
                  <c:v>1.1100000000000003</c:v>
                </c:pt>
                <c:pt idx="36">
                  <c:v>1.1200000000000003</c:v>
                </c:pt>
                <c:pt idx="37">
                  <c:v>1.1300000000000003</c:v>
                </c:pt>
                <c:pt idx="38">
                  <c:v>1.1400000000000003</c:v>
                </c:pt>
                <c:pt idx="39">
                  <c:v>1.1500000000000004</c:v>
                </c:pt>
                <c:pt idx="40">
                  <c:v>1.1600000000000004</c:v>
                </c:pt>
                <c:pt idx="41">
                  <c:v>1.1700000000000004</c:v>
                </c:pt>
                <c:pt idx="42">
                  <c:v>1.1800000000000004</c:v>
                </c:pt>
                <c:pt idx="43">
                  <c:v>1.1900000000000004</c:v>
                </c:pt>
                <c:pt idx="44">
                  <c:v>1.2000000000000004</c:v>
                </c:pt>
                <c:pt idx="45">
                  <c:v>1.2100000000000004</c:v>
                </c:pt>
                <c:pt idx="46">
                  <c:v>1.2200000000000004</c:v>
                </c:pt>
                <c:pt idx="47">
                  <c:v>1.2300000000000004</c:v>
                </c:pt>
                <c:pt idx="48">
                  <c:v>1.2400000000000004</c:v>
                </c:pt>
                <c:pt idx="49">
                  <c:v>1.2500000000000004</c:v>
                </c:pt>
                <c:pt idx="50">
                  <c:v>1.2600000000000005</c:v>
                </c:pt>
                <c:pt idx="51">
                  <c:v>1.2700000000000005</c:v>
                </c:pt>
                <c:pt idx="52">
                  <c:v>1.2800000000000005</c:v>
                </c:pt>
                <c:pt idx="53">
                  <c:v>1.2900000000000005</c:v>
                </c:pt>
                <c:pt idx="54">
                  <c:v>1.3000000000000005</c:v>
                </c:pt>
                <c:pt idx="55">
                  <c:v>1.3100000000000005</c:v>
                </c:pt>
                <c:pt idx="56">
                  <c:v>1.3200000000000005</c:v>
                </c:pt>
                <c:pt idx="57">
                  <c:v>1.3300000000000005</c:v>
                </c:pt>
                <c:pt idx="58">
                  <c:v>1.3400000000000005</c:v>
                </c:pt>
                <c:pt idx="59">
                  <c:v>1.3500000000000005</c:v>
                </c:pt>
                <c:pt idx="60">
                  <c:v>1.3600000000000005</c:v>
                </c:pt>
                <c:pt idx="61">
                  <c:v>1.3700000000000006</c:v>
                </c:pt>
                <c:pt idx="62">
                  <c:v>1.3800000000000006</c:v>
                </c:pt>
                <c:pt idx="63">
                  <c:v>1.3900000000000006</c:v>
                </c:pt>
                <c:pt idx="64">
                  <c:v>1.4000000000000006</c:v>
                </c:pt>
                <c:pt idx="65">
                  <c:v>1.4100000000000006</c:v>
                </c:pt>
                <c:pt idx="66">
                  <c:v>1.4200000000000006</c:v>
                </c:pt>
                <c:pt idx="67">
                  <c:v>1.4300000000000006</c:v>
                </c:pt>
                <c:pt idx="68">
                  <c:v>1.4400000000000006</c:v>
                </c:pt>
                <c:pt idx="69">
                  <c:v>1.4500000000000006</c:v>
                </c:pt>
                <c:pt idx="70">
                  <c:v>1.4600000000000006</c:v>
                </c:pt>
                <c:pt idx="71">
                  <c:v>1.4700000000000006</c:v>
                </c:pt>
                <c:pt idx="72">
                  <c:v>1.4800000000000006</c:v>
                </c:pt>
                <c:pt idx="73">
                  <c:v>1.4900000000000007</c:v>
                </c:pt>
                <c:pt idx="74">
                  <c:v>1.5000000000000007</c:v>
                </c:pt>
                <c:pt idx="75">
                  <c:v>1.5100000000000007</c:v>
                </c:pt>
                <c:pt idx="76">
                  <c:v>1.5200000000000007</c:v>
                </c:pt>
                <c:pt idx="77">
                  <c:v>1.5300000000000007</c:v>
                </c:pt>
                <c:pt idx="78">
                  <c:v>1.5400000000000007</c:v>
                </c:pt>
                <c:pt idx="79">
                  <c:v>1.5500000000000007</c:v>
                </c:pt>
                <c:pt idx="80">
                  <c:v>1.5600000000000007</c:v>
                </c:pt>
                <c:pt idx="81">
                  <c:v>1.5700000000000007</c:v>
                </c:pt>
                <c:pt idx="82">
                  <c:v>1.5800000000000007</c:v>
                </c:pt>
                <c:pt idx="83">
                  <c:v>1.5900000000000007</c:v>
                </c:pt>
                <c:pt idx="84">
                  <c:v>1.6000000000000008</c:v>
                </c:pt>
                <c:pt idx="85">
                  <c:v>1.6100000000000008</c:v>
                </c:pt>
                <c:pt idx="86">
                  <c:v>1.6200000000000008</c:v>
                </c:pt>
                <c:pt idx="87">
                  <c:v>1.6300000000000008</c:v>
                </c:pt>
                <c:pt idx="88">
                  <c:v>1.6400000000000008</c:v>
                </c:pt>
                <c:pt idx="89">
                  <c:v>1.6500000000000008</c:v>
                </c:pt>
                <c:pt idx="90">
                  <c:v>1.6600000000000008</c:v>
                </c:pt>
              </c:numCache>
            </c:numRef>
          </c:xVal>
          <c:yVal>
            <c:numRef>
              <c:f>Transformationskurve!$D$6:$D$96</c:f>
              <c:numCache>
                <c:formatCode>General</c:formatCode>
                <c:ptCount val="91"/>
                <c:pt idx="0">
                  <c:v>1.25</c:v>
                </c:pt>
                <c:pt idx="1">
                  <c:v>1.2124999999999999</c:v>
                </c:pt>
                <c:pt idx="2">
                  <c:v>1.175</c:v>
                </c:pt>
                <c:pt idx="3">
                  <c:v>1.1375</c:v>
                </c:pt>
                <c:pt idx="4">
                  <c:v>1.1000000000000001</c:v>
                </c:pt>
                <c:pt idx="5">
                  <c:v>1.0625</c:v>
                </c:pt>
                <c:pt idx="6">
                  <c:v>1.0249999999999999</c:v>
                </c:pt>
                <c:pt idx="7">
                  <c:v>0.98750000000000004</c:v>
                </c:pt>
                <c:pt idx="8">
                  <c:v>0.95</c:v>
                </c:pt>
                <c:pt idx="9">
                  <c:v>0.91250000000000009</c:v>
                </c:pt>
                <c:pt idx="10">
                  <c:v>0.875</c:v>
                </c:pt>
                <c:pt idx="11">
                  <c:v>0.83750000000000002</c:v>
                </c:pt>
                <c:pt idx="12">
                  <c:v>0.8</c:v>
                </c:pt>
                <c:pt idx="13">
                  <c:v>0.76249999999999996</c:v>
                </c:pt>
                <c:pt idx="14">
                  <c:v>0.72499999999999998</c:v>
                </c:pt>
                <c:pt idx="15">
                  <c:v>0.68749999999999989</c:v>
                </c:pt>
                <c:pt idx="16">
                  <c:v>0.64999999999999991</c:v>
                </c:pt>
                <c:pt idx="17">
                  <c:v>0.61249999999999982</c:v>
                </c:pt>
                <c:pt idx="18">
                  <c:v>0.57499999999999984</c:v>
                </c:pt>
                <c:pt idx="19">
                  <c:v>0.53749999999999976</c:v>
                </c:pt>
                <c:pt idx="20">
                  <c:v>0.5299999999999998</c:v>
                </c:pt>
                <c:pt idx="21">
                  <c:v>0.52249999999999974</c:v>
                </c:pt>
                <c:pt idx="22">
                  <c:v>0.51499999999999979</c:v>
                </c:pt>
                <c:pt idx="23">
                  <c:v>0.50749999999999973</c:v>
                </c:pt>
                <c:pt idx="24">
                  <c:v>0.49999999999999978</c:v>
                </c:pt>
                <c:pt idx="25">
                  <c:v>0.49249999999999983</c:v>
                </c:pt>
                <c:pt idx="26">
                  <c:v>0.48499999999999988</c:v>
                </c:pt>
                <c:pt idx="27">
                  <c:v>0.47749999999999981</c:v>
                </c:pt>
                <c:pt idx="28">
                  <c:v>0.46999999999999975</c:v>
                </c:pt>
                <c:pt idx="29">
                  <c:v>0.4624999999999998</c:v>
                </c:pt>
                <c:pt idx="30">
                  <c:v>0.45499999999999985</c:v>
                </c:pt>
                <c:pt idx="31">
                  <c:v>0.44749999999999979</c:v>
                </c:pt>
                <c:pt idx="32">
                  <c:v>0.43999999999999972</c:v>
                </c:pt>
                <c:pt idx="33">
                  <c:v>0.43249999999999977</c:v>
                </c:pt>
                <c:pt idx="34">
                  <c:v>0.42499999999999982</c:v>
                </c:pt>
                <c:pt idx="35">
                  <c:v>0.41749999999999976</c:v>
                </c:pt>
                <c:pt idx="36">
                  <c:v>0.4099999999999997</c:v>
                </c:pt>
                <c:pt idx="37">
                  <c:v>0.40249999999999975</c:v>
                </c:pt>
                <c:pt idx="38">
                  <c:v>0.3949999999999998</c:v>
                </c:pt>
                <c:pt idx="39">
                  <c:v>0.38749999999999973</c:v>
                </c:pt>
                <c:pt idx="40">
                  <c:v>0.37999999999999967</c:v>
                </c:pt>
                <c:pt idx="41">
                  <c:v>0.37249999999999972</c:v>
                </c:pt>
                <c:pt idx="42">
                  <c:v>0.36499999999999977</c:v>
                </c:pt>
                <c:pt idx="43">
                  <c:v>0.35749999999999971</c:v>
                </c:pt>
                <c:pt idx="44">
                  <c:v>0.34999999999999964</c:v>
                </c:pt>
                <c:pt idx="45">
                  <c:v>0.34249999999999969</c:v>
                </c:pt>
                <c:pt idx="46">
                  <c:v>0.33499999999999974</c:v>
                </c:pt>
                <c:pt idx="47">
                  <c:v>0.32749999999999968</c:v>
                </c:pt>
                <c:pt idx="48">
                  <c:v>0.31999999999999962</c:v>
                </c:pt>
                <c:pt idx="49">
                  <c:v>0.31249999999999967</c:v>
                </c:pt>
                <c:pt idx="50">
                  <c:v>0.30499999999999972</c:v>
                </c:pt>
                <c:pt idx="51">
                  <c:v>0.29749999999999965</c:v>
                </c:pt>
                <c:pt idx="52">
                  <c:v>0.28999999999999959</c:v>
                </c:pt>
                <c:pt idx="53">
                  <c:v>0.28249999999999964</c:v>
                </c:pt>
                <c:pt idx="54">
                  <c:v>0.27499999999999969</c:v>
                </c:pt>
                <c:pt idx="55">
                  <c:v>0.26749999999999963</c:v>
                </c:pt>
                <c:pt idx="56">
                  <c:v>0.25999999999999956</c:v>
                </c:pt>
                <c:pt idx="57">
                  <c:v>0.25249999999999961</c:v>
                </c:pt>
                <c:pt idx="58">
                  <c:v>0.24499999999999966</c:v>
                </c:pt>
                <c:pt idx="59">
                  <c:v>0.2374999999999996</c:v>
                </c:pt>
                <c:pt idx="60">
                  <c:v>0.22999999999999954</c:v>
                </c:pt>
                <c:pt idx="61">
                  <c:v>0.2224999999999997</c:v>
                </c:pt>
                <c:pt idx="62">
                  <c:v>0.21499999999999964</c:v>
                </c:pt>
                <c:pt idx="63">
                  <c:v>0.20749999999999957</c:v>
                </c:pt>
                <c:pt idx="64">
                  <c:v>0.19999999999999951</c:v>
                </c:pt>
                <c:pt idx="65">
                  <c:v>0.19249999999999945</c:v>
                </c:pt>
                <c:pt idx="66">
                  <c:v>0.18499999999999961</c:v>
                </c:pt>
                <c:pt idx="67">
                  <c:v>0.17749999999999955</c:v>
                </c:pt>
                <c:pt idx="68">
                  <c:v>0.16999999999999948</c:v>
                </c:pt>
                <c:pt idx="69">
                  <c:v>0.16249999999999964</c:v>
                </c:pt>
                <c:pt idx="70">
                  <c:v>0.15499999999999958</c:v>
                </c:pt>
                <c:pt idx="71">
                  <c:v>0.14749999999999952</c:v>
                </c:pt>
                <c:pt idx="72">
                  <c:v>0.13999999999999946</c:v>
                </c:pt>
                <c:pt idx="73">
                  <c:v>0.1324999999999994</c:v>
                </c:pt>
                <c:pt idx="74">
                  <c:v>0.12499999999999956</c:v>
                </c:pt>
                <c:pt idx="75">
                  <c:v>0.11749999999999949</c:v>
                </c:pt>
                <c:pt idx="76">
                  <c:v>0.10999999999999943</c:v>
                </c:pt>
                <c:pt idx="77">
                  <c:v>0.10249999999999959</c:v>
                </c:pt>
                <c:pt idx="78">
                  <c:v>9.4999999999999529E-2</c:v>
                </c:pt>
                <c:pt idx="79">
                  <c:v>8.7499999999999467E-2</c:v>
                </c:pt>
                <c:pt idx="80">
                  <c:v>7.9999999999999405E-2</c:v>
                </c:pt>
                <c:pt idx="81">
                  <c:v>7.2499999999999343E-2</c:v>
                </c:pt>
                <c:pt idx="82">
                  <c:v>6.4999999999999503E-2</c:v>
                </c:pt>
                <c:pt idx="83">
                  <c:v>5.749999999999944E-2</c:v>
                </c:pt>
                <c:pt idx="84">
                  <c:v>4.9999999999999378E-2</c:v>
                </c:pt>
                <c:pt idx="85">
                  <c:v>4.2499999999999538E-2</c:v>
                </c:pt>
                <c:pt idx="86">
                  <c:v>3.4999999999999476E-2</c:v>
                </c:pt>
                <c:pt idx="87">
                  <c:v>2.7499999999999414E-2</c:v>
                </c:pt>
                <c:pt idx="88">
                  <c:v>1.9999999999999352E-2</c:v>
                </c:pt>
                <c:pt idx="89">
                  <c:v>1.2499999999999289E-2</c:v>
                </c:pt>
                <c:pt idx="90">
                  <c:v>4.9999999999994493E-3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3D-4EF3-9C8E-F42E3D9BFD6F}"/>
            </c:ext>
          </c:extLst>
        </c:ser>
        <c:ser>
          <c:idx val="2"/>
          <c:order val="2"/>
          <c:tx>
            <c:strRef>
              <c:f>Transformationskurve!$E$3</c:f>
              <c:strCache>
                <c:ptCount val="1"/>
                <c:pt idx="0">
                  <c:v>E1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Transformationskurve!$B$6:$B$96</c:f>
              <c:numCache>
                <c:formatCode>General</c:formatCode>
                <c:ptCount val="9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0.9600000000000003</c:v>
                </c:pt>
                <c:pt idx="21">
                  <c:v>0.97000000000000031</c:v>
                </c:pt>
                <c:pt idx="22">
                  <c:v>0.98000000000000032</c:v>
                </c:pt>
                <c:pt idx="23">
                  <c:v>0.99000000000000032</c:v>
                </c:pt>
                <c:pt idx="24">
                  <c:v>1.0000000000000002</c:v>
                </c:pt>
                <c:pt idx="25">
                  <c:v>1.0100000000000002</c:v>
                </c:pt>
                <c:pt idx="26">
                  <c:v>1.0200000000000002</c:v>
                </c:pt>
                <c:pt idx="27">
                  <c:v>1.0300000000000002</c:v>
                </c:pt>
                <c:pt idx="28">
                  <c:v>1.0400000000000003</c:v>
                </c:pt>
                <c:pt idx="29">
                  <c:v>1.0500000000000003</c:v>
                </c:pt>
                <c:pt idx="30">
                  <c:v>1.0600000000000003</c:v>
                </c:pt>
                <c:pt idx="31">
                  <c:v>1.0700000000000003</c:v>
                </c:pt>
                <c:pt idx="32">
                  <c:v>1.0800000000000003</c:v>
                </c:pt>
                <c:pt idx="33">
                  <c:v>1.0900000000000003</c:v>
                </c:pt>
                <c:pt idx="34">
                  <c:v>1.1000000000000003</c:v>
                </c:pt>
                <c:pt idx="35">
                  <c:v>1.1100000000000003</c:v>
                </c:pt>
                <c:pt idx="36">
                  <c:v>1.1200000000000003</c:v>
                </c:pt>
                <c:pt idx="37">
                  <c:v>1.1300000000000003</c:v>
                </c:pt>
                <c:pt idx="38">
                  <c:v>1.1400000000000003</c:v>
                </c:pt>
                <c:pt idx="39">
                  <c:v>1.1500000000000004</c:v>
                </c:pt>
                <c:pt idx="40">
                  <c:v>1.1600000000000004</c:v>
                </c:pt>
                <c:pt idx="41">
                  <c:v>1.1700000000000004</c:v>
                </c:pt>
                <c:pt idx="42">
                  <c:v>1.1800000000000004</c:v>
                </c:pt>
                <c:pt idx="43">
                  <c:v>1.1900000000000004</c:v>
                </c:pt>
                <c:pt idx="44">
                  <c:v>1.2000000000000004</c:v>
                </c:pt>
                <c:pt idx="45">
                  <c:v>1.2100000000000004</c:v>
                </c:pt>
                <c:pt idx="46">
                  <c:v>1.2200000000000004</c:v>
                </c:pt>
                <c:pt idx="47">
                  <c:v>1.2300000000000004</c:v>
                </c:pt>
                <c:pt idx="48">
                  <c:v>1.2400000000000004</c:v>
                </c:pt>
                <c:pt idx="49">
                  <c:v>1.2500000000000004</c:v>
                </c:pt>
                <c:pt idx="50">
                  <c:v>1.2600000000000005</c:v>
                </c:pt>
                <c:pt idx="51">
                  <c:v>1.2700000000000005</c:v>
                </c:pt>
                <c:pt idx="52">
                  <c:v>1.2800000000000005</c:v>
                </c:pt>
                <c:pt idx="53">
                  <c:v>1.2900000000000005</c:v>
                </c:pt>
                <c:pt idx="54">
                  <c:v>1.3000000000000005</c:v>
                </c:pt>
                <c:pt idx="55">
                  <c:v>1.3100000000000005</c:v>
                </c:pt>
                <c:pt idx="56">
                  <c:v>1.3200000000000005</c:v>
                </c:pt>
                <c:pt idx="57">
                  <c:v>1.3300000000000005</c:v>
                </c:pt>
                <c:pt idx="58">
                  <c:v>1.3400000000000005</c:v>
                </c:pt>
                <c:pt idx="59">
                  <c:v>1.3500000000000005</c:v>
                </c:pt>
                <c:pt idx="60">
                  <c:v>1.3600000000000005</c:v>
                </c:pt>
                <c:pt idx="61">
                  <c:v>1.3700000000000006</c:v>
                </c:pt>
                <c:pt idx="62">
                  <c:v>1.3800000000000006</c:v>
                </c:pt>
                <c:pt idx="63">
                  <c:v>1.3900000000000006</c:v>
                </c:pt>
                <c:pt idx="64">
                  <c:v>1.4000000000000006</c:v>
                </c:pt>
                <c:pt idx="65">
                  <c:v>1.4100000000000006</c:v>
                </c:pt>
                <c:pt idx="66">
                  <c:v>1.4200000000000006</c:v>
                </c:pt>
                <c:pt idx="67">
                  <c:v>1.4300000000000006</c:v>
                </c:pt>
                <c:pt idx="68">
                  <c:v>1.4400000000000006</c:v>
                </c:pt>
                <c:pt idx="69">
                  <c:v>1.4500000000000006</c:v>
                </c:pt>
                <c:pt idx="70">
                  <c:v>1.4600000000000006</c:v>
                </c:pt>
                <c:pt idx="71">
                  <c:v>1.4700000000000006</c:v>
                </c:pt>
                <c:pt idx="72">
                  <c:v>1.4800000000000006</c:v>
                </c:pt>
                <c:pt idx="73">
                  <c:v>1.4900000000000007</c:v>
                </c:pt>
                <c:pt idx="74">
                  <c:v>1.5000000000000007</c:v>
                </c:pt>
                <c:pt idx="75">
                  <c:v>1.5100000000000007</c:v>
                </c:pt>
                <c:pt idx="76">
                  <c:v>1.5200000000000007</c:v>
                </c:pt>
                <c:pt idx="77">
                  <c:v>1.5300000000000007</c:v>
                </c:pt>
                <c:pt idx="78">
                  <c:v>1.5400000000000007</c:v>
                </c:pt>
                <c:pt idx="79">
                  <c:v>1.5500000000000007</c:v>
                </c:pt>
                <c:pt idx="80">
                  <c:v>1.5600000000000007</c:v>
                </c:pt>
                <c:pt idx="81">
                  <c:v>1.5700000000000007</c:v>
                </c:pt>
                <c:pt idx="82">
                  <c:v>1.5800000000000007</c:v>
                </c:pt>
                <c:pt idx="83">
                  <c:v>1.5900000000000007</c:v>
                </c:pt>
                <c:pt idx="84">
                  <c:v>1.6000000000000008</c:v>
                </c:pt>
                <c:pt idx="85">
                  <c:v>1.6100000000000008</c:v>
                </c:pt>
                <c:pt idx="86">
                  <c:v>1.6200000000000008</c:v>
                </c:pt>
                <c:pt idx="87">
                  <c:v>1.6300000000000008</c:v>
                </c:pt>
                <c:pt idx="88">
                  <c:v>1.6400000000000008</c:v>
                </c:pt>
                <c:pt idx="89">
                  <c:v>1.6500000000000008</c:v>
                </c:pt>
                <c:pt idx="90">
                  <c:v>1.6600000000000008</c:v>
                </c:pt>
              </c:numCache>
            </c:numRef>
          </c:xVal>
          <c:yVal>
            <c:numRef>
              <c:f>Transformationskurve!$E$6:$E$96</c:f>
              <c:numCache>
                <c:formatCode>General</c:formatCode>
                <c:ptCount val="91"/>
                <c:pt idx="0">
                  <c:v>0.75</c:v>
                </c:pt>
                <c:pt idx="1">
                  <c:v>0.71250000000000002</c:v>
                </c:pt>
                <c:pt idx="2">
                  <c:v>0.67500000000000004</c:v>
                </c:pt>
                <c:pt idx="3">
                  <c:v>0.63749999999999996</c:v>
                </c:pt>
                <c:pt idx="4">
                  <c:v>0.6</c:v>
                </c:pt>
                <c:pt idx="5">
                  <c:v>0.5625</c:v>
                </c:pt>
                <c:pt idx="6">
                  <c:v>0.52500000000000002</c:v>
                </c:pt>
                <c:pt idx="7">
                  <c:v>0.48750000000000004</c:v>
                </c:pt>
                <c:pt idx="8">
                  <c:v>0.45</c:v>
                </c:pt>
                <c:pt idx="9">
                  <c:v>0.41250000000000003</c:v>
                </c:pt>
                <c:pt idx="10">
                  <c:v>0.37500000000000006</c:v>
                </c:pt>
                <c:pt idx="11">
                  <c:v>0.33750000000000002</c:v>
                </c:pt>
                <c:pt idx="12">
                  <c:v>0.30000000000000004</c:v>
                </c:pt>
                <c:pt idx="13">
                  <c:v>0.26249999999999996</c:v>
                </c:pt>
                <c:pt idx="14">
                  <c:v>0.22499999999999998</c:v>
                </c:pt>
                <c:pt idx="15">
                  <c:v>0.18749999999999989</c:v>
                </c:pt>
                <c:pt idx="16">
                  <c:v>0.14999999999999991</c:v>
                </c:pt>
                <c:pt idx="17">
                  <c:v>0.11249999999999982</c:v>
                </c:pt>
                <c:pt idx="18">
                  <c:v>7.4999999999999845E-2</c:v>
                </c:pt>
                <c:pt idx="19">
                  <c:v>3.7499999999999756E-2</c:v>
                </c:pt>
                <c:pt idx="20">
                  <c:v>2.9999999999999805E-2</c:v>
                </c:pt>
                <c:pt idx="21">
                  <c:v>2.2499999999999742E-2</c:v>
                </c:pt>
                <c:pt idx="22">
                  <c:v>1.4999999999999791E-2</c:v>
                </c:pt>
                <c:pt idx="23">
                  <c:v>7.4999999999997291E-3</c:v>
                </c:pt>
                <c:pt idx="2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3D-4EF3-9C8E-F42E3D9BFD6F}"/>
            </c:ext>
          </c:extLst>
        </c:ser>
        <c:ser>
          <c:idx val="3"/>
          <c:order val="3"/>
          <c:tx>
            <c:strRef>
              <c:f>Transformationskurve!$F$3</c:f>
              <c:strCache>
                <c:ptCount val="1"/>
                <c:pt idx="0">
                  <c:v>E2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Transformationskurve!$B$6:$B$96</c:f>
              <c:numCache>
                <c:formatCode>General</c:formatCode>
                <c:ptCount val="9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0.9600000000000003</c:v>
                </c:pt>
                <c:pt idx="21">
                  <c:v>0.97000000000000031</c:v>
                </c:pt>
                <c:pt idx="22">
                  <c:v>0.98000000000000032</c:v>
                </c:pt>
                <c:pt idx="23">
                  <c:v>0.99000000000000032</c:v>
                </c:pt>
                <c:pt idx="24">
                  <c:v>1.0000000000000002</c:v>
                </c:pt>
                <c:pt idx="25">
                  <c:v>1.0100000000000002</c:v>
                </c:pt>
                <c:pt idx="26">
                  <c:v>1.0200000000000002</c:v>
                </c:pt>
                <c:pt idx="27">
                  <c:v>1.0300000000000002</c:v>
                </c:pt>
                <c:pt idx="28">
                  <c:v>1.0400000000000003</c:v>
                </c:pt>
                <c:pt idx="29">
                  <c:v>1.0500000000000003</c:v>
                </c:pt>
                <c:pt idx="30">
                  <c:v>1.0600000000000003</c:v>
                </c:pt>
                <c:pt idx="31">
                  <c:v>1.0700000000000003</c:v>
                </c:pt>
                <c:pt idx="32">
                  <c:v>1.0800000000000003</c:v>
                </c:pt>
                <c:pt idx="33">
                  <c:v>1.0900000000000003</c:v>
                </c:pt>
                <c:pt idx="34">
                  <c:v>1.1000000000000003</c:v>
                </c:pt>
                <c:pt idx="35">
                  <c:v>1.1100000000000003</c:v>
                </c:pt>
                <c:pt idx="36">
                  <c:v>1.1200000000000003</c:v>
                </c:pt>
                <c:pt idx="37">
                  <c:v>1.1300000000000003</c:v>
                </c:pt>
                <c:pt idx="38">
                  <c:v>1.1400000000000003</c:v>
                </c:pt>
                <c:pt idx="39">
                  <c:v>1.1500000000000004</c:v>
                </c:pt>
                <c:pt idx="40">
                  <c:v>1.1600000000000004</c:v>
                </c:pt>
                <c:pt idx="41">
                  <c:v>1.1700000000000004</c:v>
                </c:pt>
                <c:pt idx="42">
                  <c:v>1.1800000000000004</c:v>
                </c:pt>
                <c:pt idx="43">
                  <c:v>1.1900000000000004</c:v>
                </c:pt>
                <c:pt idx="44">
                  <c:v>1.2000000000000004</c:v>
                </c:pt>
                <c:pt idx="45">
                  <c:v>1.2100000000000004</c:v>
                </c:pt>
                <c:pt idx="46">
                  <c:v>1.2200000000000004</c:v>
                </c:pt>
                <c:pt idx="47">
                  <c:v>1.2300000000000004</c:v>
                </c:pt>
                <c:pt idx="48">
                  <c:v>1.2400000000000004</c:v>
                </c:pt>
                <c:pt idx="49">
                  <c:v>1.2500000000000004</c:v>
                </c:pt>
                <c:pt idx="50">
                  <c:v>1.2600000000000005</c:v>
                </c:pt>
                <c:pt idx="51">
                  <c:v>1.2700000000000005</c:v>
                </c:pt>
                <c:pt idx="52">
                  <c:v>1.2800000000000005</c:v>
                </c:pt>
                <c:pt idx="53">
                  <c:v>1.2900000000000005</c:v>
                </c:pt>
                <c:pt idx="54">
                  <c:v>1.3000000000000005</c:v>
                </c:pt>
                <c:pt idx="55">
                  <c:v>1.3100000000000005</c:v>
                </c:pt>
                <c:pt idx="56">
                  <c:v>1.3200000000000005</c:v>
                </c:pt>
                <c:pt idx="57">
                  <c:v>1.3300000000000005</c:v>
                </c:pt>
                <c:pt idx="58">
                  <c:v>1.3400000000000005</c:v>
                </c:pt>
                <c:pt idx="59">
                  <c:v>1.3500000000000005</c:v>
                </c:pt>
                <c:pt idx="60">
                  <c:v>1.3600000000000005</c:v>
                </c:pt>
                <c:pt idx="61">
                  <c:v>1.3700000000000006</c:v>
                </c:pt>
                <c:pt idx="62">
                  <c:v>1.3800000000000006</c:v>
                </c:pt>
                <c:pt idx="63">
                  <c:v>1.3900000000000006</c:v>
                </c:pt>
                <c:pt idx="64">
                  <c:v>1.4000000000000006</c:v>
                </c:pt>
                <c:pt idx="65">
                  <c:v>1.4100000000000006</c:v>
                </c:pt>
                <c:pt idx="66">
                  <c:v>1.4200000000000006</c:v>
                </c:pt>
                <c:pt idx="67">
                  <c:v>1.4300000000000006</c:v>
                </c:pt>
                <c:pt idx="68">
                  <c:v>1.4400000000000006</c:v>
                </c:pt>
                <c:pt idx="69">
                  <c:v>1.4500000000000006</c:v>
                </c:pt>
                <c:pt idx="70">
                  <c:v>1.4600000000000006</c:v>
                </c:pt>
                <c:pt idx="71">
                  <c:v>1.4700000000000006</c:v>
                </c:pt>
                <c:pt idx="72">
                  <c:v>1.4800000000000006</c:v>
                </c:pt>
                <c:pt idx="73">
                  <c:v>1.4900000000000007</c:v>
                </c:pt>
                <c:pt idx="74">
                  <c:v>1.5000000000000007</c:v>
                </c:pt>
                <c:pt idx="75">
                  <c:v>1.5100000000000007</c:v>
                </c:pt>
                <c:pt idx="76">
                  <c:v>1.5200000000000007</c:v>
                </c:pt>
                <c:pt idx="77">
                  <c:v>1.5300000000000007</c:v>
                </c:pt>
                <c:pt idx="78">
                  <c:v>1.5400000000000007</c:v>
                </c:pt>
                <c:pt idx="79">
                  <c:v>1.5500000000000007</c:v>
                </c:pt>
                <c:pt idx="80">
                  <c:v>1.5600000000000007</c:v>
                </c:pt>
                <c:pt idx="81">
                  <c:v>1.5700000000000007</c:v>
                </c:pt>
                <c:pt idx="82">
                  <c:v>1.5800000000000007</c:v>
                </c:pt>
                <c:pt idx="83">
                  <c:v>1.5900000000000007</c:v>
                </c:pt>
                <c:pt idx="84">
                  <c:v>1.6000000000000008</c:v>
                </c:pt>
                <c:pt idx="85">
                  <c:v>1.6100000000000008</c:v>
                </c:pt>
                <c:pt idx="86">
                  <c:v>1.6200000000000008</c:v>
                </c:pt>
                <c:pt idx="87">
                  <c:v>1.6300000000000008</c:v>
                </c:pt>
                <c:pt idx="88">
                  <c:v>1.6400000000000008</c:v>
                </c:pt>
                <c:pt idx="89">
                  <c:v>1.6500000000000008</c:v>
                </c:pt>
                <c:pt idx="90">
                  <c:v>1.6600000000000008</c:v>
                </c:pt>
              </c:numCache>
            </c:numRef>
          </c:xVal>
          <c:yVal>
            <c:numRef>
              <c:f>Transformationskurve!$F$6:$F$96</c:f>
              <c:numCache>
                <c:formatCode>General</c:formatCode>
                <c:ptCount val="91"/>
                <c:pt idx="0">
                  <c:v>1.5</c:v>
                </c:pt>
                <c:pt idx="1">
                  <c:v>1.4624999999999999</c:v>
                </c:pt>
                <c:pt idx="2">
                  <c:v>1.425</c:v>
                </c:pt>
                <c:pt idx="3">
                  <c:v>1.3875</c:v>
                </c:pt>
                <c:pt idx="4">
                  <c:v>1.35</c:v>
                </c:pt>
                <c:pt idx="5">
                  <c:v>1.3125</c:v>
                </c:pt>
                <c:pt idx="6">
                  <c:v>1.2749999999999999</c:v>
                </c:pt>
                <c:pt idx="7">
                  <c:v>1.2375</c:v>
                </c:pt>
                <c:pt idx="8">
                  <c:v>1.2</c:v>
                </c:pt>
                <c:pt idx="9">
                  <c:v>1.1625000000000001</c:v>
                </c:pt>
                <c:pt idx="10">
                  <c:v>1.125</c:v>
                </c:pt>
                <c:pt idx="11">
                  <c:v>1.0874999999999999</c:v>
                </c:pt>
                <c:pt idx="12">
                  <c:v>1.05</c:v>
                </c:pt>
                <c:pt idx="13">
                  <c:v>1.0125</c:v>
                </c:pt>
                <c:pt idx="14">
                  <c:v>0.97499999999999998</c:v>
                </c:pt>
                <c:pt idx="15">
                  <c:v>0.93749999999999989</c:v>
                </c:pt>
                <c:pt idx="16">
                  <c:v>0.89999999999999991</c:v>
                </c:pt>
                <c:pt idx="17">
                  <c:v>0.86249999999999982</c:v>
                </c:pt>
                <c:pt idx="18">
                  <c:v>0.82499999999999984</c:v>
                </c:pt>
                <c:pt idx="19">
                  <c:v>0.78749999999999976</c:v>
                </c:pt>
                <c:pt idx="20">
                  <c:v>0.7799999999999998</c:v>
                </c:pt>
                <c:pt idx="21">
                  <c:v>0.77249999999999974</c:v>
                </c:pt>
                <c:pt idx="22">
                  <c:v>0.76499999999999979</c:v>
                </c:pt>
                <c:pt idx="23">
                  <c:v>0.75749999999999973</c:v>
                </c:pt>
                <c:pt idx="24">
                  <c:v>0.74999999999999978</c:v>
                </c:pt>
                <c:pt idx="25">
                  <c:v>0.74249999999999983</c:v>
                </c:pt>
                <c:pt idx="26">
                  <c:v>0.73499999999999988</c:v>
                </c:pt>
                <c:pt idx="27">
                  <c:v>0.72749999999999981</c:v>
                </c:pt>
                <c:pt idx="28">
                  <c:v>0.71999999999999975</c:v>
                </c:pt>
                <c:pt idx="29">
                  <c:v>0.7124999999999998</c:v>
                </c:pt>
                <c:pt idx="30">
                  <c:v>0.70499999999999985</c:v>
                </c:pt>
                <c:pt idx="31">
                  <c:v>0.69749999999999979</c:v>
                </c:pt>
                <c:pt idx="32">
                  <c:v>0.68999999999999972</c:v>
                </c:pt>
                <c:pt idx="33">
                  <c:v>0.68249999999999977</c:v>
                </c:pt>
                <c:pt idx="34">
                  <c:v>0.67499999999999982</c:v>
                </c:pt>
                <c:pt idx="35">
                  <c:v>0.66749999999999976</c:v>
                </c:pt>
                <c:pt idx="36">
                  <c:v>0.6599999999999997</c:v>
                </c:pt>
                <c:pt idx="37">
                  <c:v>0.65249999999999975</c:v>
                </c:pt>
                <c:pt idx="38">
                  <c:v>0.6449999999999998</c:v>
                </c:pt>
                <c:pt idx="39">
                  <c:v>0.63749999999999973</c:v>
                </c:pt>
                <c:pt idx="40">
                  <c:v>0.62999999999999967</c:v>
                </c:pt>
                <c:pt idx="41">
                  <c:v>0.62249999999999972</c:v>
                </c:pt>
                <c:pt idx="42">
                  <c:v>0.61499999999999977</c:v>
                </c:pt>
                <c:pt idx="43">
                  <c:v>0.60749999999999971</c:v>
                </c:pt>
                <c:pt idx="44">
                  <c:v>0.59999999999999964</c:v>
                </c:pt>
                <c:pt idx="45">
                  <c:v>0.59249999999999969</c:v>
                </c:pt>
                <c:pt idx="46">
                  <c:v>0.58499999999999974</c:v>
                </c:pt>
                <c:pt idx="47">
                  <c:v>0.57749999999999968</c:v>
                </c:pt>
                <c:pt idx="48">
                  <c:v>0.56999999999999962</c:v>
                </c:pt>
                <c:pt idx="49">
                  <c:v>0.56249999999999967</c:v>
                </c:pt>
                <c:pt idx="50">
                  <c:v>0.55499999999999972</c:v>
                </c:pt>
                <c:pt idx="51">
                  <c:v>0.54749999999999965</c:v>
                </c:pt>
                <c:pt idx="52">
                  <c:v>0.53999999999999959</c:v>
                </c:pt>
                <c:pt idx="53">
                  <c:v>0.53249999999999964</c:v>
                </c:pt>
                <c:pt idx="54">
                  <c:v>0.52499999999999969</c:v>
                </c:pt>
                <c:pt idx="55">
                  <c:v>0.51749999999999963</c:v>
                </c:pt>
                <c:pt idx="56">
                  <c:v>0.50999999999999956</c:v>
                </c:pt>
                <c:pt idx="57">
                  <c:v>0.50249999999999961</c:v>
                </c:pt>
                <c:pt idx="58">
                  <c:v>0.49499999999999966</c:v>
                </c:pt>
                <c:pt idx="59">
                  <c:v>0.4874999999999996</c:v>
                </c:pt>
                <c:pt idx="60">
                  <c:v>0.47999999999999954</c:v>
                </c:pt>
                <c:pt idx="61">
                  <c:v>0.4724999999999997</c:v>
                </c:pt>
                <c:pt idx="62">
                  <c:v>0.46499999999999964</c:v>
                </c:pt>
                <c:pt idx="63">
                  <c:v>0.45749999999999957</c:v>
                </c:pt>
                <c:pt idx="64">
                  <c:v>0.44999999999999951</c:v>
                </c:pt>
                <c:pt idx="65">
                  <c:v>0.44249999999999945</c:v>
                </c:pt>
                <c:pt idx="66">
                  <c:v>0.43499999999999961</c:v>
                </c:pt>
                <c:pt idx="67">
                  <c:v>0.42749999999999955</c:v>
                </c:pt>
                <c:pt idx="68">
                  <c:v>0.41999999999999948</c:v>
                </c:pt>
                <c:pt idx="69">
                  <c:v>0.41249999999999964</c:v>
                </c:pt>
                <c:pt idx="70">
                  <c:v>0.40499999999999958</c:v>
                </c:pt>
                <c:pt idx="71">
                  <c:v>0.39749999999999952</c:v>
                </c:pt>
                <c:pt idx="72">
                  <c:v>0.38999999999999946</c:v>
                </c:pt>
                <c:pt idx="73">
                  <c:v>0.3824999999999994</c:v>
                </c:pt>
                <c:pt idx="74">
                  <c:v>0.37499999999999956</c:v>
                </c:pt>
                <c:pt idx="75">
                  <c:v>0.36749999999999949</c:v>
                </c:pt>
                <c:pt idx="76">
                  <c:v>0.35999999999999943</c:v>
                </c:pt>
                <c:pt idx="77">
                  <c:v>0.35249999999999959</c:v>
                </c:pt>
                <c:pt idx="78">
                  <c:v>0.34499999999999953</c:v>
                </c:pt>
                <c:pt idx="79">
                  <c:v>0.33749999999999947</c:v>
                </c:pt>
                <c:pt idx="80">
                  <c:v>0.3299999999999994</c:v>
                </c:pt>
                <c:pt idx="81">
                  <c:v>0.32249999999999934</c:v>
                </c:pt>
                <c:pt idx="82">
                  <c:v>0.3149999999999995</c:v>
                </c:pt>
                <c:pt idx="83">
                  <c:v>0.30749999999999944</c:v>
                </c:pt>
                <c:pt idx="84">
                  <c:v>0.29999999999999938</c:v>
                </c:pt>
                <c:pt idx="85">
                  <c:v>0.29249999999999954</c:v>
                </c:pt>
                <c:pt idx="86">
                  <c:v>0.28499999999999948</c:v>
                </c:pt>
                <c:pt idx="87">
                  <c:v>0.27749999999999941</c:v>
                </c:pt>
                <c:pt idx="88">
                  <c:v>0.26999999999999935</c:v>
                </c:pt>
                <c:pt idx="89">
                  <c:v>0.26249999999999929</c:v>
                </c:pt>
                <c:pt idx="90">
                  <c:v>0.25499999999999945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3D-4EF3-9C8E-F42E3D9BFD6F}"/>
            </c:ext>
          </c:extLst>
        </c:ser>
        <c:ser>
          <c:idx val="4"/>
          <c:order val="4"/>
          <c:tx>
            <c:v>(x*,y*)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Transformationskurve!$D$2</c:f>
              <c:numCache>
                <c:formatCode>General</c:formatCode>
                <c:ptCount val="1"/>
                <c:pt idx="0">
                  <c:v>0.6</c:v>
                </c:pt>
              </c:numCache>
            </c:numRef>
          </c:xVal>
          <c:yVal>
            <c:numRef>
              <c:f>Transformationskurve!$F$2</c:f>
              <c:numCache>
                <c:formatCode>General</c:formatCode>
                <c:ptCount val="1"/>
                <c:pt idx="0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3D-4EF3-9C8E-F42E3D9BF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634320"/>
        <c:axId val="820632680"/>
      </c:scatterChart>
      <c:valAx>
        <c:axId val="820634320"/>
        <c:scaling>
          <c:orientation val="minMax"/>
          <c:max val="1.6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0632680"/>
        <c:crosses val="autoZero"/>
        <c:crossBetween val="midCat"/>
        <c:majorUnit val="0.2"/>
      </c:valAx>
      <c:valAx>
        <c:axId val="8206326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06343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3"/>
          <c:tx>
            <c:strRef>
              <c:f>Wohlfahrt!$H$3</c:f>
              <c:strCache>
                <c:ptCount val="1"/>
                <c:pt idx="0">
                  <c:v>PE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Wohlfahrt!$H$5</c:f>
              <c:numCache>
                <c:formatCode>General</c:formatCode>
                <c:ptCount val="1"/>
                <c:pt idx="0">
                  <c:v>0.33333333333333331</c:v>
                </c:pt>
              </c:numCache>
            </c:numRef>
          </c:xVal>
          <c:yVal>
            <c:numRef>
              <c:f>Wohlfahrt!$I$5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0E-416F-BA77-8A4546CEA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8222288"/>
        <c:axId val="588218680"/>
      </c:scatterChart>
      <c:scatterChart>
        <c:scatterStyle val="smoothMarker"/>
        <c:varyColors val="0"/>
        <c:ser>
          <c:idx val="0"/>
          <c:order val="0"/>
          <c:tx>
            <c:v>Kontraktkurve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Wohlfahrt!$B$5:$B$25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</c:numCache>
            </c:numRef>
          </c:xVal>
          <c:yVal>
            <c:numRef>
              <c:f>Wohlfahrt!$C$5:$C$25</c:f>
              <c:numCache>
                <c:formatCode>General</c:formatCode>
                <c:ptCount val="21"/>
                <c:pt idx="0">
                  <c:v>0</c:v>
                </c:pt>
                <c:pt idx="1">
                  <c:v>9.5238095238095233E-2</c:v>
                </c:pt>
                <c:pt idx="2">
                  <c:v>0.18181818181818182</c:v>
                </c:pt>
                <c:pt idx="3">
                  <c:v>0.26086956521739135</c:v>
                </c:pt>
                <c:pt idx="4">
                  <c:v>0.33333333333333337</c:v>
                </c:pt>
                <c:pt idx="5">
                  <c:v>0.4</c:v>
                </c:pt>
                <c:pt idx="6">
                  <c:v>0.46153846153846151</c:v>
                </c:pt>
                <c:pt idx="7">
                  <c:v>0.51851851851851849</c:v>
                </c:pt>
                <c:pt idx="8">
                  <c:v>0.5714285714285714</c:v>
                </c:pt>
                <c:pt idx="9">
                  <c:v>0.6206896551724137</c:v>
                </c:pt>
                <c:pt idx="10">
                  <c:v>0.66666666666666663</c:v>
                </c:pt>
                <c:pt idx="11">
                  <c:v>0.70967741935483875</c:v>
                </c:pt>
                <c:pt idx="12">
                  <c:v>0.74999999999999989</c:v>
                </c:pt>
                <c:pt idx="13">
                  <c:v>0.78787878787878796</c:v>
                </c:pt>
                <c:pt idx="14">
                  <c:v>0.82352941176470584</c:v>
                </c:pt>
                <c:pt idx="15">
                  <c:v>0.85714285714285732</c:v>
                </c:pt>
                <c:pt idx="16">
                  <c:v>0.88888888888888895</c:v>
                </c:pt>
                <c:pt idx="17">
                  <c:v>0.91891891891891908</c:v>
                </c:pt>
                <c:pt idx="18">
                  <c:v>0.94736842105263164</c:v>
                </c:pt>
                <c:pt idx="19">
                  <c:v>0.97435897435897456</c:v>
                </c:pt>
                <c:pt idx="20">
                  <c:v>1.0000000000000002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80E-416F-BA77-8A4546CEAEA6}"/>
            </c:ext>
          </c:extLst>
        </c:ser>
        <c:ser>
          <c:idx val="3"/>
          <c:order val="1"/>
          <c:tx>
            <c:v>I-U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Wohlfahrt!$D$5:$D$27</c:f>
              <c:numCache>
                <c:formatCode>General</c:formatCode>
                <c:ptCount val="23"/>
                <c:pt idx="0">
                  <c:v>0.1</c:v>
                </c:pt>
                <c:pt idx="1">
                  <c:v>0.12000000000000001</c:v>
                </c:pt>
                <c:pt idx="2">
                  <c:v>0.14000000000000001</c:v>
                </c:pt>
                <c:pt idx="3">
                  <c:v>0.16</c:v>
                </c:pt>
                <c:pt idx="4">
                  <c:v>0.18</c:v>
                </c:pt>
                <c:pt idx="5">
                  <c:v>0.19999999999999998</c:v>
                </c:pt>
                <c:pt idx="6">
                  <c:v>0.21999999999999997</c:v>
                </c:pt>
                <c:pt idx="7">
                  <c:v>0.23999999999999996</c:v>
                </c:pt>
                <c:pt idx="8">
                  <c:v>0.25999999999999995</c:v>
                </c:pt>
                <c:pt idx="9">
                  <c:v>0.27999999999999997</c:v>
                </c:pt>
                <c:pt idx="10">
                  <c:v>0.3</c:v>
                </c:pt>
                <c:pt idx="11">
                  <c:v>0.32</c:v>
                </c:pt>
                <c:pt idx="12">
                  <c:v>0.34</c:v>
                </c:pt>
                <c:pt idx="13">
                  <c:v>0.36000000000000004</c:v>
                </c:pt>
                <c:pt idx="14">
                  <c:v>0.38000000000000006</c:v>
                </c:pt>
                <c:pt idx="15">
                  <c:v>0.40000000000000008</c:v>
                </c:pt>
                <c:pt idx="16">
                  <c:v>0.4200000000000001</c:v>
                </c:pt>
                <c:pt idx="17">
                  <c:v>0.44000000000000011</c:v>
                </c:pt>
                <c:pt idx="18">
                  <c:v>0.46000000000000013</c:v>
                </c:pt>
                <c:pt idx="19">
                  <c:v>0.48000000000000015</c:v>
                </c:pt>
                <c:pt idx="20">
                  <c:v>0.50000000000000011</c:v>
                </c:pt>
                <c:pt idx="21">
                  <c:v>0.52000000000000013</c:v>
                </c:pt>
                <c:pt idx="22">
                  <c:v>0.54000000000000015</c:v>
                </c:pt>
              </c:numCache>
            </c:numRef>
          </c:xVal>
          <c:yVal>
            <c:numRef>
              <c:f>Wohlfahrt!$E$5:$E$27</c:f>
              <c:numCache>
                <c:formatCode>General</c:formatCode>
                <c:ptCount val="23"/>
                <c:pt idx="0">
                  <c:v>1.6666666666666665</c:v>
                </c:pt>
                <c:pt idx="1">
                  <c:v>1.3888888888888886</c:v>
                </c:pt>
                <c:pt idx="2">
                  <c:v>1.1904761904761905</c:v>
                </c:pt>
                <c:pt idx="3">
                  <c:v>1.0416666666666667</c:v>
                </c:pt>
                <c:pt idx="4">
                  <c:v>0.92592592592592582</c:v>
                </c:pt>
                <c:pt idx="5">
                  <c:v>0.83333333333333337</c:v>
                </c:pt>
                <c:pt idx="6">
                  <c:v>0.75757575757575768</c:v>
                </c:pt>
                <c:pt idx="7">
                  <c:v>0.69444444444444453</c:v>
                </c:pt>
                <c:pt idx="8">
                  <c:v>0.64102564102564119</c:v>
                </c:pt>
                <c:pt idx="9">
                  <c:v>0.59523809523809534</c:v>
                </c:pt>
                <c:pt idx="10">
                  <c:v>0.55555555555555558</c:v>
                </c:pt>
                <c:pt idx="11">
                  <c:v>0.52083333333333337</c:v>
                </c:pt>
                <c:pt idx="12">
                  <c:v>0.49019607843137253</c:v>
                </c:pt>
                <c:pt idx="13">
                  <c:v>0.46296296296296291</c:v>
                </c:pt>
                <c:pt idx="14">
                  <c:v>0.43859649122807015</c:v>
                </c:pt>
                <c:pt idx="15">
                  <c:v>0.41666666666666663</c:v>
                </c:pt>
                <c:pt idx="16">
                  <c:v>0.39682539682539675</c:v>
                </c:pt>
                <c:pt idx="17">
                  <c:v>0.37878787878787873</c:v>
                </c:pt>
                <c:pt idx="18">
                  <c:v>0.36231884057971003</c:v>
                </c:pt>
                <c:pt idx="19">
                  <c:v>0.34722222222222215</c:v>
                </c:pt>
                <c:pt idx="20">
                  <c:v>0.33333333333333326</c:v>
                </c:pt>
                <c:pt idx="21">
                  <c:v>0.32051282051282043</c:v>
                </c:pt>
                <c:pt idx="22">
                  <c:v>0.30864197530864185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80E-416F-BA77-8A4546CEAEA6}"/>
            </c:ext>
          </c:extLst>
        </c:ser>
        <c:ser>
          <c:idx val="4"/>
          <c:order val="2"/>
          <c:tx>
            <c:v>I-V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circle"/>
              <c:size val="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80E-416F-BA77-8A4546CEAEA6}"/>
              </c:ext>
            </c:extLst>
          </c:dPt>
          <c:xVal>
            <c:numRef>
              <c:f>Wohlfahrt!$F$5:$F$24</c:f>
              <c:numCache>
                <c:formatCode>General</c:formatCode>
                <c:ptCount val="20"/>
                <c:pt idx="0">
                  <c:v>0.1</c:v>
                </c:pt>
                <c:pt idx="1">
                  <c:v>0.12000000000000001</c:v>
                </c:pt>
                <c:pt idx="2">
                  <c:v>0.14000000000000001</c:v>
                </c:pt>
                <c:pt idx="3">
                  <c:v>0.16</c:v>
                </c:pt>
                <c:pt idx="4">
                  <c:v>0.18</c:v>
                </c:pt>
                <c:pt idx="5">
                  <c:v>0.19999999999999998</c:v>
                </c:pt>
                <c:pt idx="6">
                  <c:v>0.21999999999999997</c:v>
                </c:pt>
                <c:pt idx="7">
                  <c:v>0.23999999999999996</c:v>
                </c:pt>
                <c:pt idx="8">
                  <c:v>0.25999999999999995</c:v>
                </c:pt>
                <c:pt idx="9">
                  <c:v>0.27999999999999997</c:v>
                </c:pt>
                <c:pt idx="10">
                  <c:v>0.3</c:v>
                </c:pt>
                <c:pt idx="11">
                  <c:v>0.32</c:v>
                </c:pt>
                <c:pt idx="12">
                  <c:v>0.34</c:v>
                </c:pt>
                <c:pt idx="13">
                  <c:v>0.36000000000000004</c:v>
                </c:pt>
                <c:pt idx="14">
                  <c:v>0.38000000000000006</c:v>
                </c:pt>
                <c:pt idx="15">
                  <c:v>0.40000000000000008</c:v>
                </c:pt>
                <c:pt idx="16">
                  <c:v>0.4200000000000001</c:v>
                </c:pt>
                <c:pt idx="17">
                  <c:v>0.44000000000000011</c:v>
                </c:pt>
                <c:pt idx="18">
                  <c:v>0.46000000000000013</c:v>
                </c:pt>
                <c:pt idx="19">
                  <c:v>0.48000000000000015</c:v>
                </c:pt>
              </c:numCache>
            </c:numRef>
          </c:xVal>
          <c:yVal>
            <c:numRef>
              <c:f>Wohlfahrt!$G$5:$G$24</c:f>
              <c:numCache>
                <c:formatCode>General</c:formatCode>
                <c:ptCount val="20"/>
                <c:pt idx="0">
                  <c:v>0.72565157750342935</c:v>
                </c:pt>
                <c:pt idx="1">
                  <c:v>0.71303948576675846</c:v>
                </c:pt>
                <c:pt idx="2">
                  <c:v>0.69953728742263088</c:v>
                </c:pt>
                <c:pt idx="3">
                  <c:v>0.68505920886873262</c:v>
                </c:pt>
                <c:pt idx="4">
                  <c:v>0.66950889021085336</c:v>
                </c:pt>
                <c:pt idx="5">
                  <c:v>0.6527777777777779</c:v>
                </c:pt>
                <c:pt idx="6">
                  <c:v>0.63474322448681431</c:v>
                </c:pt>
                <c:pt idx="7">
                  <c:v>0.61526623576485073</c:v>
                </c:pt>
                <c:pt idx="8">
                  <c:v>0.59418878337797254</c:v>
                </c:pt>
                <c:pt idx="9">
                  <c:v>0.57133058984910834</c:v>
                </c:pt>
                <c:pt idx="10">
                  <c:v>0.54648526077097492</c:v>
                </c:pt>
                <c:pt idx="11">
                  <c:v>0.51941560938100717</c:v>
                </c:pt>
                <c:pt idx="12">
                  <c:v>0.48984797469645946</c:v>
                </c:pt>
                <c:pt idx="13">
                  <c:v>0.45746527777777757</c:v>
                </c:pt>
                <c:pt idx="14">
                  <c:v>0.42189848537403141</c:v>
                </c:pt>
                <c:pt idx="15">
                  <c:v>0.38271604938271575</c:v>
                </c:pt>
                <c:pt idx="16">
                  <c:v>0.33941075439291812</c:v>
                </c:pt>
                <c:pt idx="17">
                  <c:v>0.29138321995464811</c:v>
                </c:pt>
                <c:pt idx="18">
                  <c:v>0.23792104862063657</c:v>
                </c:pt>
                <c:pt idx="19">
                  <c:v>0.17817225509533152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80E-416F-BA77-8A4546CEAEA6}"/>
            </c:ext>
          </c:extLst>
        </c:ser>
        <c:ser>
          <c:idx val="2"/>
          <c:order val="4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Wohlfahrt!$J$5:$J$27</c:f>
              <c:numCache>
                <c:formatCode>General</c:formatCode>
                <c:ptCount val="23"/>
                <c:pt idx="0">
                  <c:v>0.1</c:v>
                </c:pt>
                <c:pt idx="1">
                  <c:v>0.12000000000000001</c:v>
                </c:pt>
                <c:pt idx="2">
                  <c:v>0.14000000000000001</c:v>
                </c:pt>
                <c:pt idx="3">
                  <c:v>0.16</c:v>
                </c:pt>
                <c:pt idx="4">
                  <c:v>0.18</c:v>
                </c:pt>
                <c:pt idx="5">
                  <c:v>0.19999999999999998</c:v>
                </c:pt>
                <c:pt idx="6">
                  <c:v>0.21999999999999997</c:v>
                </c:pt>
                <c:pt idx="7">
                  <c:v>0.23999999999999996</c:v>
                </c:pt>
                <c:pt idx="8">
                  <c:v>0.25999999999999995</c:v>
                </c:pt>
                <c:pt idx="9">
                  <c:v>0.27999999999999997</c:v>
                </c:pt>
                <c:pt idx="10">
                  <c:v>0.3</c:v>
                </c:pt>
                <c:pt idx="11">
                  <c:v>0.32</c:v>
                </c:pt>
                <c:pt idx="12">
                  <c:v>0.34</c:v>
                </c:pt>
                <c:pt idx="13">
                  <c:v>0.36000000000000004</c:v>
                </c:pt>
                <c:pt idx="14">
                  <c:v>0.38000000000000006</c:v>
                </c:pt>
                <c:pt idx="15">
                  <c:v>0.40000000000000008</c:v>
                </c:pt>
                <c:pt idx="16">
                  <c:v>0.4200000000000001</c:v>
                </c:pt>
                <c:pt idx="17">
                  <c:v>0.44000000000000011</c:v>
                </c:pt>
                <c:pt idx="18">
                  <c:v>0.46000000000000013</c:v>
                </c:pt>
                <c:pt idx="19">
                  <c:v>0.48000000000000015</c:v>
                </c:pt>
                <c:pt idx="20">
                  <c:v>0.50000000000000011</c:v>
                </c:pt>
                <c:pt idx="21">
                  <c:v>0.52000000000000013</c:v>
                </c:pt>
                <c:pt idx="22">
                  <c:v>0.54000000000000015</c:v>
                </c:pt>
              </c:numCache>
            </c:numRef>
          </c:xVal>
          <c:yVal>
            <c:numRef>
              <c:f>Wohlfahrt!$K$5:$K$27</c:f>
              <c:numCache>
                <c:formatCode>General</c:formatCode>
                <c:ptCount val="23"/>
                <c:pt idx="0">
                  <c:v>0.99999999999999978</c:v>
                </c:pt>
                <c:pt idx="1">
                  <c:v>0.83333333333333326</c:v>
                </c:pt>
                <c:pt idx="2">
                  <c:v>0.71428571428571419</c:v>
                </c:pt>
                <c:pt idx="3">
                  <c:v>0.625</c:v>
                </c:pt>
                <c:pt idx="4">
                  <c:v>0.55555555555555547</c:v>
                </c:pt>
                <c:pt idx="5">
                  <c:v>0.5</c:v>
                </c:pt>
                <c:pt idx="6">
                  <c:v>0.45454545454545459</c:v>
                </c:pt>
                <c:pt idx="7">
                  <c:v>0.41666666666666674</c:v>
                </c:pt>
                <c:pt idx="8">
                  <c:v>0.38461538461538469</c:v>
                </c:pt>
                <c:pt idx="9">
                  <c:v>0.35714285714285721</c:v>
                </c:pt>
                <c:pt idx="10">
                  <c:v>0.33333333333333337</c:v>
                </c:pt>
                <c:pt idx="11">
                  <c:v>0.3125</c:v>
                </c:pt>
                <c:pt idx="12">
                  <c:v>0.29411764705882354</c:v>
                </c:pt>
                <c:pt idx="13">
                  <c:v>0.27777777777777773</c:v>
                </c:pt>
                <c:pt idx="14">
                  <c:v>0.26315789473684209</c:v>
                </c:pt>
                <c:pt idx="15">
                  <c:v>0.24999999999999994</c:v>
                </c:pt>
                <c:pt idx="16">
                  <c:v>0.23809523809523805</c:v>
                </c:pt>
                <c:pt idx="17">
                  <c:v>0.22727272727272721</c:v>
                </c:pt>
                <c:pt idx="18">
                  <c:v>0.21739130434782603</c:v>
                </c:pt>
                <c:pt idx="19">
                  <c:v>0.20833333333333326</c:v>
                </c:pt>
                <c:pt idx="20">
                  <c:v>0.19999999999999993</c:v>
                </c:pt>
                <c:pt idx="21">
                  <c:v>0.19230769230769224</c:v>
                </c:pt>
                <c:pt idx="22">
                  <c:v>0.18518518518518512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680E-416F-BA77-8A4546CEA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8222288"/>
        <c:axId val="588218680"/>
      </c:scatterChart>
      <c:valAx>
        <c:axId val="58822228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8218680"/>
        <c:crosses val="autoZero"/>
        <c:crossBetween val="midCat"/>
      </c:valAx>
      <c:valAx>
        <c:axId val="5882186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8222288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4</xdr:row>
      <xdr:rowOff>7144</xdr:rowOff>
    </xdr:from>
    <xdr:to>
      <xdr:col>10</xdr:col>
      <xdr:colOff>747712</xdr:colOff>
      <xdr:row>19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4763</xdr:colOff>
      <xdr:row>4</xdr:row>
      <xdr:rowOff>2381</xdr:rowOff>
    </xdr:from>
    <xdr:to>
      <xdr:col>11</xdr:col>
      <xdr:colOff>4763</xdr:colOff>
      <xdr:row>18</xdr:row>
      <xdr:rowOff>171450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7144</xdr:colOff>
      <xdr:row>4</xdr:row>
      <xdr:rowOff>7143</xdr:rowOff>
    </xdr:from>
    <xdr:to>
      <xdr:col>11</xdr:col>
      <xdr:colOff>4764</xdr:colOff>
      <xdr:row>19</xdr:row>
      <xdr:rowOff>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23812</xdr:colOff>
      <xdr:row>1</xdr:row>
      <xdr:rowOff>157162</xdr:rowOff>
    </xdr:from>
    <xdr:to>
      <xdr:col>16</xdr:col>
      <xdr:colOff>14287</xdr:colOff>
      <xdr:row>16</xdr:row>
      <xdr:rowOff>157162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63ADC6D-9B11-47AE-849C-1170C3091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k/Jade/Vorlesungen/2020WS/OF_AW/Tutorium/Tutorium_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k/Jade/Vorlesungen/2020SS/OF_AW/Tutorium/Tutorium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2a1"/>
      <sheetName val="A2a2"/>
      <sheetName val="A9"/>
      <sheetName val="A10"/>
    </sheetNames>
    <sheetDataSet>
      <sheetData sheetId="0"/>
      <sheetData sheetId="1"/>
      <sheetData sheetId="2">
        <row r="6">
          <cell r="C6" t="str">
            <v>x2</v>
          </cell>
          <cell r="D6" t="str">
            <v>I1</v>
          </cell>
          <cell r="E6" t="str">
            <v>I*</v>
          </cell>
          <cell r="F6" t="str">
            <v>I2</v>
          </cell>
        </row>
        <row r="7">
          <cell r="B7">
            <v>0</v>
          </cell>
          <cell r="C7">
            <v>240</v>
          </cell>
        </row>
        <row r="8">
          <cell r="B8">
            <v>40</v>
          </cell>
          <cell r="C8">
            <v>216</v>
          </cell>
          <cell r="D8">
            <v>158.11388300841895</v>
          </cell>
          <cell r="E8">
            <v>292.11869733608847</v>
          </cell>
          <cell r="F8">
            <v>447.21359549995719</v>
          </cell>
        </row>
        <row r="9">
          <cell r="B9">
            <v>64</v>
          </cell>
          <cell r="C9">
            <v>201.6</v>
          </cell>
          <cell r="D9">
            <v>125.00000000000006</v>
          </cell>
          <cell r="E9">
            <v>230.9401076758503</v>
          </cell>
          <cell r="F9">
            <v>353.55339059327332</v>
          </cell>
        </row>
        <row r="10">
          <cell r="B10">
            <v>88</v>
          </cell>
          <cell r="C10">
            <v>187.2</v>
          </cell>
          <cell r="D10">
            <v>106.60035817780522</v>
          </cell>
          <cell r="E10">
            <v>196.94638556693229</v>
          </cell>
          <cell r="F10">
            <v>301.51134457776317</v>
          </cell>
        </row>
        <row r="11">
          <cell r="B11">
            <v>112</v>
          </cell>
          <cell r="C11">
            <v>172.8</v>
          </cell>
          <cell r="D11">
            <v>94.491118252306848</v>
          </cell>
          <cell r="E11">
            <v>174.5743121887939</v>
          </cell>
          <cell r="F11">
            <v>267.26124191242405</v>
          </cell>
        </row>
        <row r="12">
          <cell r="B12">
            <v>136</v>
          </cell>
          <cell r="C12">
            <v>158.4</v>
          </cell>
          <cell r="D12">
            <v>85.749292571254415</v>
          </cell>
          <cell r="E12">
            <v>158.42360687626783</v>
          </cell>
          <cell r="F12">
            <v>242.53562503633256</v>
          </cell>
        </row>
        <row r="13">
          <cell r="B13">
            <v>160</v>
          </cell>
          <cell r="C13">
            <v>144</v>
          </cell>
          <cell r="D13">
            <v>79.056941504209519</v>
          </cell>
          <cell r="E13">
            <v>146.05934866804432</v>
          </cell>
          <cell r="F13">
            <v>223.60679774997871</v>
          </cell>
        </row>
        <row r="14">
          <cell r="B14">
            <v>184</v>
          </cell>
          <cell r="C14">
            <v>129.60000000000002</v>
          </cell>
          <cell r="D14">
            <v>73.720978077448564</v>
          </cell>
          <cell r="E14">
            <v>136.20104492139973</v>
          </cell>
          <cell r="F14">
            <v>208.51441405707442</v>
          </cell>
        </row>
        <row r="15">
          <cell r="B15">
            <v>208</v>
          </cell>
          <cell r="C15">
            <v>115.2</v>
          </cell>
          <cell r="D15">
            <v>69.337524528153651</v>
          </cell>
          <cell r="E15">
            <v>128.10252304406967</v>
          </cell>
          <cell r="F15">
            <v>196.11613513818375</v>
          </cell>
        </row>
        <row r="16">
          <cell r="B16">
            <v>232</v>
          </cell>
          <cell r="C16">
            <v>100.80000000000001</v>
          </cell>
          <cell r="D16">
            <v>65.653216429861303</v>
          </cell>
          <cell r="E16">
            <v>121.29568697262454</v>
          </cell>
          <cell r="F16">
            <v>185.69533817705161</v>
          </cell>
        </row>
        <row r="17">
          <cell r="B17">
            <v>256</v>
          </cell>
          <cell r="C17">
            <v>86.4</v>
          </cell>
          <cell r="D17">
            <v>62.500000000000014</v>
          </cell>
          <cell r="E17">
            <v>115.47005383792514</v>
          </cell>
          <cell r="F17">
            <v>176.77669529663663</v>
          </cell>
        </row>
        <row r="18">
          <cell r="B18">
            <v>280</v>
          </cell>
          <cell r="C18">
            <v>72</v>
          </cell>
          <cell r="D18">
            <v>59.761430466719702</v>
          </cell>
          <cell r="E18">
            <v>110.41048949477667</v>
          </cell>
          <cell r="F18">
            <v>169.03085094570309</v>
          </cell>
        </row>
        <row r="19">
          <cell r="B19">
            <v>304</v>
          </cell>
          <cell r="C19">
            <v>57.599999999999994</v>
          </cell>
          <cell r="D19">
            <v>57.353933467640445</v>
          </cell>
          <cell r="E19">
            <v>105.96258856520346</v>
          </cell>
          <cell r="F19">
            <v>162.22142113076228</v>
          </cell>
        </row>
        <row r="20">
          <cell r="B20">
            <v>328</v>
          </cell>
          <cell r="C20">
            <v>43.200000000000017</v>
          </cell>
          <cell r="D20">
            <v>55.215763037423272</v>
          </cell>
          <cell r="E20">
            <v>102.01227409013408</v>
          </cell>
          <cell r="F20">
            <v>156.17376188860581</v>
          </cell>
        </row>
        <row r="21">
          <cell r="B21">
            <v>352</v>
          </cell>
          <cell r="C21">
            <v>28.800000000000011</v>
          </cell>
          <cell r="D21">
            <v>53.300179088902624</v>
          </cell>
          <cell r="E21">
            <v>98.473192783466175</v>
          </cell>
          <cell r="F21">
            <v>150.75567228888161</v>
          </cell>
        </row>
        <row r="22">
          <cell r="B22">
            <v>376</v>
          </cell>
          <cell r="C22">
            <v>14.400000000000006</v>
          </cell>
          <cell r="D22">
            <v>51.571062312939674</v>
          </cell>
          <cell r="E22">
            <v>95.278613468066155</v>
          </cell>
          <cell r="F22">
            <v>145.86499149789432</v>
          </cell>
        </row>
        <row r="23">
          <cell r="B23">
            <v>400</v>
          </cell>
          <cell r="C23">
            <v>0</v>
          </cell>
          <cell r="D23">
            <v>50.000000000000014</v>
          </cell>
          <cell r="E23">
            <v>92.376043070340103</v>
          </cell>
          <cell r="F23">
            <v>141.42135623730931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zFak"/>
      <sheetName val="Kontraktkurve"/>
    </sheetNames>
    <sheetDataSet>
      <sheetData sheetId="0">
        <row r="6">
          <cell r="B6">
            <v>0</v>
          </cell>
          <cell r="C6">
            <v>2</v>
          </cell>
          <cell r="D6">
            <v>2.4037008503093262</v>
          </cell>
          <cell r="E6">
            <v>2.1081851067789192</v>
          </cell>
          <cell r="G6">
            <v>0.55470019622522915</v>
          </cell>
          <cell r="H6">
            <v>1.6641005886756874</v>
          </cell>
        </row>
        <row r="7">
          <cell r="B7">
            <v>0.05</v>
          </cell>
          <cell r="C7">
            <v>1.9974984355438179</v>
          </cell>
          <cell r="D7">
            <v>2.3370341836426594</v>
          </cell>
          <cell r="E7">
            <v>2.074851773445586</v>
          </cell>
          <cell r="G7">
            <v>0.31622776601683794</v>
          </cell>
          <cell r="H7">
            <v>1.8973665961010275</v>
          </cell>
        </row>
        <row r="8">
          <cell r="B8">
            <v>0.1</v>
          </cell>
          <cell r="C8">
            <v>1.9899748742132399</v>
          </cell>
          <cell r="D8">
            <v>2.2703675169759929</v>
          </cell>
          <cell r="E8">
            <v>2.0415184401122524</v>
          </cell>
        </row>
        <row r="9">
          <cell r="B9">
            <v>0.15000000000000002</v>
          </cell>
          <cell r="C9">
            <v>1.977371993328519</v>
          </cell>
          <cell r="D9">
            <v>2.2037008503093261</v>
          </cell>
          <cell r="E9">
            <v>2.0081851067789191</v>
          </cell>
        </row>
        <row r="10">
          <cell r="B10">
            <v>0.2</v>
          </cell>
          <cell r="C10">
            <v>1.9595917942265424</v>
          </cell>
          <cell r="D10">
            <v>2.1370341836426596</v>
          </cell>
          <cell r="E10">
            <v>1.9748517734455859</v>
          </cell>
        </row>
        <row r="11">
          <cell r="B11">
            <v>0.25</v>
          </cell>
          <cell r="C11">
            <v>1.9364916731037085</v>
          </cell>
          <cell r="D11">
            <v>2.0703675169759927</v>
          </cell>
          <cell r="E11">
            <v>1.9415184401122525</v>
          </cell>
          <cell r="G11">
            <v>0.55470019622522915</v>
          </cell>
          <cell r="H11">
            <v>1.6641005886756874</v>
          </cell>
        </row>
        <row r="12">
          <cell r="B12">
            <v>0.3</v>
          </cell>
          <cell r="C12">
            <v>1.9078784028338913</v>
          </cell>
          <cell r="D12">
            <v>2.0037008503093263</v>
          </cell>
          <cell r="E12">
            <v>1.9081851067789193</v>
          </cell>
          <cell r="G12">
            <v>0.55470019622522915</v>
          </cell>
          <cell r="H12">
            <v>2.5</v>
          </cell>
        </row>
        <row r="13">
          <cell r="B13">
            <v>0.35</v>
          </cell>
          <cell r="C13">
            <v>1.8734993995195195</v>
          </cell>
          <cell r="D13">
            <v>1.9370341836426597</v>
          </cell>
          <cell r="E13">
            <v>1.8748517734455858</v>
          </cell>
        </row>
        <row r="14">
          <cell r="B14">
            <v>0.39999999999999997</v>
          </cell>
          <cell r="C14">
            <v>1.8330302779823362</v>
          </cell>
          <cell r="D14">
            <v>1.870367516975993</v>
          </cell>
          <cell r="E14">
            <v>1.8415184401122526</v>
          </cell>
          <cell r="G14">
            <v>0.55470019622522915</v>
          </cell>
          <cell r="H14">
            <v>1.6641005886756874</v>
          </cell>
        </row>
        <row r="15">
          <cell r="B15">
            <v>0.44999999999999996</v>
          </cell>
          <cell r="C15">
            <v>1.7860571099491753</v>
          </cell>
          <cell r="D15">
            <v>1.8037008503093264</v>
          </cell>
          <cell r="E15">
            <v>1.8081851067789194</v>
          </cell>
          <cell r="G15">
            <v>1</v>
          </cell>
          <cell r="H15">
            <v>1.6641005886756874</v>
          </cell>
        </row>
        <row r="16">
          <cell r="B16">
            <v>0.49999999999999994</v>
          </cell>
          <cell r="C16">
            <v>1.7320508075688772</v>
          </cell>
          <cell r="D16">
            <v>1.7370341836426597</v>
          </cell>
          <cell r="E16">
            <v>1.774851773445586</v>
          </cell>
        </row>
        <row r="17">
          <cell r="B17">
            <v>0.54999999999999993</v>
          </cell>
          <cell r="C17">
            <v>1.6703293088490065</v>
          </cell>
          <cell r="D17">
            <v>1.6703675169759931</v>
          </cell>
          <cell r="E17">
            <v>1.7415184401122525</v>
          </cell>
        </row>
        <row r="18">
          <cell r="B18">
            <v>0.6</v>
          </cell>
          <cell r="C18">
            <v>1.6</v>
          </cell>
          <cell r="D18">
            <v>1.6037008503093264</v>
          </cell>
          <cell r="E18">
            <v>1.7081851067789193</v>
          </cell>
        </row>
        <row r="19">
          <cell r="B19">
            <v>0.65</v>
          </cell>
          <cell r="C19">
            <v>1.5198684153570663</v>
          </cell>
          <cell r="D19">
            <v>1.5370341836426595</v>
          </cell>
          <cell r="E19">
            <v>1.6748517734455859</v>
          </cell>
        </row>
        <row r="20">
          <cell r="B20">
            <v>0.70000000000000007</v>
          </cell>
          <cell r="C20">
            <v>1.42828568570857</v>
          </cell>
          <cell r="D20">
            <v>1.4703675169759929</v>
          </cell>
          <cell r="E20">
            <v>1.6415184401122525</v>
          </cell>
        </row>
        <row r="21">
          <cell r="B21">
            <v>0.75000000000000011</v>
          </cell>
          <cell r="C21">
            <v>1.3228756555322949</v>
          </cell>
          <cell r="D21">
            <v>1.4037008503093262</v>
          </cell>
          <cell r="E21">
            <v>1.6081851067789192</v>
          </cell>
        </row>
        <row r="22">
          <cell r="B22">
            <v>0.80000000000000016</v>
          </cell>
          <cell r="C22">
            <v>1.1999999999999995</v>
          </cell>
          <cell r="D22">
            <v>1.3370341836426594</v>
          </cell>
          <cell r="E22">
            <v>1.5748517734455858</v>
          </cell>
        </row>
        <row r="23">
          <cell r="B23">
            <v>0.8500000000000002</v>
          </cell>
          <cell r="C23">
            <v>1.0535653752852732</v>
          </cell>
          <cell r="D23">
            <v>1.2703675169759927</v>
          </cell>
          <cell r="E23">
            <v>1.5415184401122524</v>
          </cell>
        </row>
        <row r="24">
          <cell r="B24">
            <v>0.90000000000000024</v>
          </cell>
          <cell r="C24">
            <v>0.87177978870813377</v>
          </cell>
          <cell r="D24">
            <v>1.2037008503093261</v>
          </cell>
          <cell r="E24">
            <v>1.5081851067789191</v>
          </cell>
        </row>
        <row r="25">
          <cell r="B25">
            <v>0.95000000000000029</v>
          </cell>
          <cell r="C25">
            <v>0.62449979983983817</v>
          </cell>
          <cell r="D25">
            <v>1.1370341836426592</v>
          </cell>
          <cell r="E25">
            <v>1.4748517734455857</v>
          </cell>
        </row>
        <row r="26">
          <cell r="B26">
            <v>0.9600000000000003</v>
          </cell>
          <cell r="C26">
            <v>0.55999999999999805</v>
          </cell>
          <cell r="D26">
            <v>1.123700850309326</v>
          </cell>
          <cell r="E26">
            <v>1.4681851067789191</v>
          </cell>
        </row>
        <row r="27">
          <cell r="B27">
            <v>0.97000000000000031</v>
          </cell>
          <cell r="C27">
            <v>0.48620983124572614</v>
          </cell>
          <cell r="D27">
            <v>1.1103675169759926</v>
          </cell>
          <cell r="E27">
            <v>1.4615184401122523</v>
          </cell>
        </row>
        <row r="28">
          <cell r="B28">
            <v>0.98000000000000032</v>
          </cell>
          <cell r="C28">
            <v>0.39799497484264501</v>
          </cell>
          <cell r="D28">
            <v>1.0970341836426591</v>
          </cell>
          <cell r="E28">
            <v>1.4548517734455857</v>
          </cell>
        </row>
        <row r="29">
          <cell r="B29">
            <v>0.99000000000000032</v>
          </cell>
          <cell r="C29">
            <v>0.28213471959331315</v>
          </cell>
          <cell r="D29">
            <v>1.0837008503093259</v>
          </cell>
          <cell r="E29">
            <v>1.4481851067789191</v>
          </cell>
        </row>
        <row r="30">
          <cell r="B30">
            <v>1.0000000000000002</v>
          </cell>
          <cell r="C30">
            <v>0</v>
          </cell>
          <cell r="D30">
            <v>1.0703675169759927</v>
          </cell>
          <cell r="E30">
            <v>1.4415184401122525</v>
          </cell>
        </row>
      </sheetData>
      <sheetData sheetId="1">
        <row r="5">
          <cell r="B5">
            <v>0</v>
          </cell>
          <cell r="C5">
            <v>0</v>
          </cell>
          <cell r="D5">
            <v>0.33333333333333331</v>
          </cell>
          <cell r="E5">
            <v>0.5</v>
          </cell>
          <cell r="I5">
            <v>0.1</v>
          </cell>
          <cell r="J5">
            <v>1.6666666666666665</v>
          </cell>
          <cell r="K5">
            <v>0.1</v>
          </cell>
          <cell r="L5">
            <v>0.72565157750342935</v>
          </cell>
        </row>
        <row r="6">
          <cell r="B6">
            <v>0.05</v>
          </cell>
          <cell r="C6">
            <v>9.5238095238095233E-2</v>
          </cell>
          <cell r="I6">
            <v>0.12000000000000001</v>
          </cell>
          <cell r="J6">
            <v>1.3888888888888886</v>
          </cell>
          <cell r="K6">
            <v>0.12000000000000001</v>
          </cell>
          <cell r="L6">
            <v>0.71303948576675846</v>
          </cell>
        </row>
        <row r="7">
          <cell r="B7">
            <v>0.1</v>
          </cell>
          <cell r="C7">
            <v>0.18181818181818182</v>
          </cell>
          <cell r="I7">
            <v>0.14000000000000001</v>
          </cell>
          <cell r="J7">
            <v>1.1904761904761905</v>
          </cell>
          <cell r="K7">
            <v>0.14000000000000001</v>
          </cell>
          <cell r="L7">
            <v>0.69953728742263088</v>
          </cell>
        </row>
        <row r="8">
          <cell r="B8">
            <v>0.15000000000000002</v>
          </cell>
          <cell r="C8">
            <v>0.26086956521739135</v>
          </cell>
          <cell r="I8">
            <v>0.16</v>
          </cell>
          <cell r="J8">
            <v>1.0416666666666667</v>
          </cell>
          <cell r="K8">
            <v>0.16</v>
          </cell>
          <cell r="L8">
            <v>0.68505920886873262</v>
          </cell>
        </row>
        <row r="9">
          <cell r="B9">
            <v>0.2</v>
          </cell>
          <cell r="C9">
            <v>0.33333333333333337</v>
          </cell>
          <cell r="F9">
            <v>0.2</v>
          </cell>
          <cell r="G9">
            <v>0.7</v>
          </cell>
          <cell r="I9">
            <v>0.18</v>
          </cell>
          <cell r="J9">
            <v>0.92592592592592582</v>
          </cell>
          <cell r="K9">
            <v>0.18</v>
          </cell>
          <cell r="L9">
            <v>0.66950889021085336</v>
          </cell>
        </row>
        <row r="10">
          <cell r="B10">
            <v>0.25</v>
          </cell>
          <cell r="C10">
            <v>0.4</v>
          </cell>
          <cell r="F10">
            <v>0.25</v>
          </cell>
          <cell r="G10">
            <v>0.625</v>
          </cell>
          <cell r="I10">
            <v>0.19999999999999998</v>
          </cell>
          <cell r="J10">
            <v>0.83333333333333337</v>
          </cell>
          <cell r="K10">
            <v>0.19999999999999998</v>
          </cell>
          <cell r="L10">
            <v>0.6527777777777779</v>
          </cell>
        </row>
        <row r="11">
          <cell r="B11">
            <v>0.3</v>
          </cell>
          <cell r="C11">
            <v>0.46153846153846151</v>
          </cell>
          <cell r="F11">
            <v>0.3</v>
          </cell>
          <cell r="G11">
            <v>0.55000000000000004</v>
          </cell>
          <cell r="I11">
            <v>0.21999999999999997</v>
          </cell>
          <cell r="J11">
            <v>0.75757575757575768</v>
          </cell>
          <cell r="K11">
            <v>0.21999999999999997</v>
          </cell>
          <cell r="L11">
            <v>0.63474322448681431</v>
          </cell>
        </row>
        <row r="12">
          <cell r="B12">
            <v>0.35</v>
          </cell>
          <cell r="C12">
            <v>0.51851851851851849</v>
          </cell>
          <cell r="F12">
            <v>0.35</v>
          </cell>
          <cell r="G12">
            <v>0.47500000000000009</v>
          </cell>
          <cell r="I12">
            <v>0.23999999999999996</v>
          </cell>
          <cell r="J12">
            <v>0.69444444444444453</v>
          </cell>
          <cell r="K12">
            <v>0.23999999999999996</v>
          </cell>
          <cell r="L12">
            <v>0.61526623576485073</v>
          </cell>
        </row>
        <row r="13">
          <cell r="B13">
            <v>0.39999999999999997</v>
          </cell>
          <cell r="C13">
            <v>0.5714285714285714</v>
          </cell>
          <cell r="F13">
            <v>0.39999999999999997</v>
          </cell>
          <cell r="G13">
            <v>0.4</v>
          </cell>
          <cell r="I13">
            <v>0.25999999999999995</v>
          </cell>
          <cell r="J13">
            <v>0.64102564102564119</v>
          </cell>
          <cell r="K13">
            <v>0.25999999999999995</v>
          </cell>
          <cell r="L13">
            <v>0.59418878337797254</v>
          </cell>
        </row>
        <row r="14">
          <cell r="B14">
            <v>0.44999999999999996</v>
          </cell>
          <cell r="C14">
            <v>0.6206896551724137</v>
          </cell>
          <cell r="F14">
            <v>0.44999999999999996</v>
          </cell>
          <cell r="G14">
            <v>0.32500000000000007</v>
          </cell>
          <cell r="I14">
            <v>0.27999999999999997</v>
          </cell>
          <cell r="J14">
            <v>0.59523809523809534</v>
          </cell>
          <cell r="K14">
            <v>0.27999999999999997</v>
          </cell>
          <cell r="L14">
            <v>0.57133058984910834</v>
          </cell>
        </row>
        <row r="15">
          <cell r="B15">
            <v>0.49999999999999994</v>
          </cell>
          <cell r="C15">
            <v>0.66666666666666663</v>
          </cell>
          <cell r="F15">
            <v>0.49999999999999994</v>
          </cell>
          <cell r="G15">
            <v>0.25000000000000011</v>
          </cell>
          <cell r="I15">
            <v>0.3</v>
          </cell>
          <cell r="J15">
            <v>0.55555555555555558</v>
          </cell>
          <cell r="K15">
            <v>0.3</v>
          </cell>
          <cell r="L15">
            <v>0.54648526077097492</v>
          </cell>
        </row>
        <row r="16">
          <cell r="B16">
            <v>0.54999999999999993</v>
          </cell>
          <cell r="C16">
            <v>0.70967741935483875</v>
          </cell>
          <cell r="F16">
            <v>0.54999999999999993</v>
          </cell>
          <cell r="G16">
            <v>0.17500000000000004</v>
          </cell>
          <cell r="I16">
            <v>0.32</v>
          </cell>
          <cell r="J16">
            <v>0.52083333333333337</v>
          </cell>
          <cell r="K16">
            <v>0.32</v>
          </cell>
          <cell r="L16">
            <v>0.51941560938100717</v>
          </cell>
        </row>
        <row r="17">
          <cell r="B17">
            <v>0.6</v>
          </cell>
          <cell r="C17">
            <v>0.74999999999999989</v>
          </cell>
          <cell r="F17">
            <v>0.6</v>
          </cell>
          <cell r="G17">
            <v>0.10000000000000009</v>
          </cell>
          <cell r="I17">
            <v>0.34</v>
          </cell>
          <cell r="J17">
            <v>0.49019607843137253</v>
          </cell>
          <cell r="K17">
            <v>0.34</v>
          </cell>
          <cell r="L17">
            <v>0.48984797469645946</v>
          </cell>
        </row>
        <row r="18">
          <cell r="B18">
            <v>0.65</v>
          </cell>
          <cell r="C18">
            <v>0.78787878787878796</v>
          </cell>
          <cell r="I18">
            <v>0.36000000000000004</v>
          </cell>
          <cell r="J18">
            <v>0.46296296296296291</v>
          </cell>
          <cell r="K18">
            <v>0.36000000000000004</v>
          </cell>
          <cell r="L18">
            <v>0.45746527777777757</v>
          </cell>
        </row>
        <row r="19">
          <cell r="B19">
            <v>0.70000000000000007</v>
          </cell>
          <cell r="C19">
            <v>0.82352941176470584</v>
          </cell>
          <cell r="I19">
            <v>0.38000000000000006</v>
          </cell>
          <cell r="J19">
            <v>0.43859649122807015</v>
          </cell>
          <cell r="K19">
            <v>0.38000000000000006</v>
          </cell>
          <cell r="L19">
            <v>0.42189848537403141</v>
          </cell>
        </row>
        <row r="20">
          <cell r="B20">
            <v>0.75000000000000011</v>
          </cell>
          <cell r="C20">
            <v>0.85714285714285732</v>
          </cell>
          <cell r="I20">
            <v>0.40000000000000008</v>
          </cell>
          <cell r="J20">
            <v>0.41666666666666663</v>
          </cell>
          <cell r="K20">
            <v>0.40000000000000008</v>
          </cell>
          <cell r="L20">
            <v>0.38271604938271575</v>
          </cell>
        </row>
        <row r="21">
          <cell r="B21">
            <v>0.80000000000000016</v>
          </cell>
          <cell r="C21">
            <v>0.88888888888888895</v>
          </cell>
          <cell r="I21">
            <v>0.4200000000000001</v>
          </cell>
          <cell r="J21">
            <v>0.39682539682539675</v>
          </cell>
          <cell r="K21">
            <v>0.4200000000000001</v>
          </cell>
          <cell r="L21">
            <v>0.33941075439291812</v>
          </cell>
        </row>
        <row r="22">
          <cell r="B22">
            <v>0.8500000000000002</v>
          </cell>
          <cell r="C22">
            <v>0.91891891891891908</v>
          </cell>
          <cell r="I22">
            <v>0.44000000000000011</v>
          </cell>
          <cell r="J22">
            <v>0.37878787878787873</v>
          </cell>
          <cell r="K22">
            <v>0.44000000000000011</v>
          </cell>
          <cell r="L22">
            <v>0.29138321995464811</v>
          </cell>
        </row>
        <row r="23">
          <cell r="B23">
            <v>0.90000000000000024</v>
          </cell>
          <cell r="C23">
            <v>0.94736842105263164</v>
          </cell>
          <cell r="I23">
            <v>0.46000000000000013</v>
          </cell>
          <cell r="J23">
            <v>0.36231884057971003</v>
          </cell>
          <cell r="K23">
            <v>0.46000000000000013</v>
          </cell>
          <cell r="L23">
            <v>0.23792104862063657</v>
          </cell>
        </row>
        <row r="24">
          <cell r="B24">
            <v>0.95000000000000029</v>
          </cell>
          <cell r="C24">
            <v>0.97435897435897456</v>
          </cell>
          <cell r="I24">
            <v>0.48000000000000015</v>
          </cell>
          <cell r="J24">
            <v>0.34722222222222215</v>
          </cell>
          <cell r="K24">
            <v>0.48000000000000015</v>
          </cell>
          <cell r="L24">
            <v>0.17817225509533152</v>
          </cell>
        </row>
        <row r="25">
          <cell r="B25">
            <v>1.0000000000000002</v>
          </cell>
          <cell r="C25">
            <v>1.0000000000000002</v>
          </cell>
          <cell r="I25">
            <v>0.50000000000000011</v>
          </cell>
          <cell r="J25">
            <v>0.33333333333333326</v>
          </cell>
        </row>
        <row r="26">
          <cell r="I26">
            <v>0.52000000000000013</v>
          </cell>
          <cell r="J26">
            <v>0.32051282051282043</v>
          </cell>
        </row>
        <row r="27">
          <cell r="I27">
            <v>0.54000000000000015</v>
          </cell>
          <cell r="J27">
            <v>0.30864197530864185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F27" sqref="F27"/>
    </sheetView>
  </sheetViews>
  <sheetFormatPr baseColWidth="10" defaultRowHeight="14.25" x14ac:dyDescent="0.45"/>
  <sheetData>
    <row r="2" spans="1:6" x14ac:dyDescent="0.45">
      <c r="A2" t="s">
        <v>0</v>
      </c>
      <c r="B2">
        <v>1200</v>
      </c>
    </row>
    <row r="3" spans="1:6" x14ac:dyDescent="0.45">
      <c r="A3" t="s">
        <v>11</v>
      </c>
      <c r="B3">
        <v>3</v>
      </c>
      <c r="C3" t="s">
        <v>8</v>
      </c>
      <c r="D3">
        <f>B5*B2/B3</f>
        <v>133.33333333333334</v>
      </c>
      <c r="E3">
        <f>(1-B5)*B2/B4</f>
        <v>160.00000000000003</v>
      </c>
    </row>
    <row r="4" spans="1:6" x14ac:dyDescent="0.45">
      <c r="A4" t="s">
        <v>12</v>
      </c>
      <c r="B4">
        <v>5</v>
      </c>
      <c r="C4" t="s">
        <v>1</v>
      </c>
      <c r="D4" t="s">
        <v>2</v>
      </c>
      <c r="E4" t="s">
        <v>1</v>
      </c>
      <c r="F4" t="s">
        <v>3</v>
      </c>
    </row>
    <row r="5" spans="1:6" x14ac:dyDescent="0.45">
      <c r="A5" t="s">
        <v>4</v>
      </c>
      <c r="B5">
        <f>1/3</f>
        <v>0.33333333333333331</v>
      </c>
      <c r="C5" s="1">
        <f>B5^B5*(1-B5)^(1-B5)*B2*B3^(-B5)*B4^(B5-1)</f>
        <v>150.56576462096453</v>
      </c>
      <c r="D5">
        <v>100</v>
      </c>
      <c r="E5" s="1">
        <f>C5</f>
        <v>150.56576462096453</v>
      </c>
      <c r="F5">
        <v>200</v>
      </c>
    </row>
    <row r="6" spans="1:6" x14ac:dyDescent="0.45">
      <c r="B6" t="s">
        <v>9</v>
      </c>
      <c r="C6" t="s">
        <v>10</v>
      </c>
      <c r="D6" t="s">
        <v>5</v>
      </c>
      <c r="E6" t="s">
        <v>6</v>
      </c>
      <c r="F6" t="s">
        <v>7</v>
      </c>
    </row>
    <row r="7" spans="1:6" x14ac:dyDescent="0.45">
      <c r="B7">
        <v>0</v>
      </c>
      <c r="C7">
        <f>$B$2/$B$4-$B$3/$B$4*B7</f>
        <v>240</v>
      </c>
    </row>
    <row r="8" spans="1:6" x14ac:dyDescent="0.45">
      <c r="B8">
        <f>($B$2/$B$3)/10+B7</f>
        <v>40</v>
      </c>
      <c r="C8">
        <f t="shared" ref="C8:C23" si="0">$B$2/$B$4-$B$3/$B$4*B8</f>
        <v>216</v>
      </c>
      <c r="D8" s="1">
        <f>D$5^(1/(1-$B$5))*$B8^(-$B$5/(1-$B$5))</f>
        <v>158.11388300841895</v>
      </c>
      <c r="E8" s="1">
        <f>E$5^(1/(1-$B$5))*$B8^(-$B$5/(1-$B$5))</f>
        <v>292.11869733608847</v>
      </c>
      <c r="F8" s="1">
        <f>F$5^(1/(1-$B$5))*$B8^(-$B$5/(1-$B$5))</f>
        <v>447.21359549995719</v>
      </c>
    </row>
    <row r="9" spans="1:6" x14ac:dyDescent="0.45">
      <c r="B9">
        <f t="shared" ref="B9:B23" si="1">($B$2/$B$4)/10+B8</f>
        <v>64</v>
      </c>
      <c r="C9">
        <f t="shared" si="0"/>
        <v>201.6</v>
      </c>
      <c r="D9" s="1">
        <f t="shared" ref="D9:F23" si="2">D$5^(1/(1-$B$5))*$B9^(-$B$5/(1-$B$5))</f>
        <v>125.00000000000006</v>
      </c>
      <c r="E9" s="1">
        <f t="shared" si="2"/>
        <v>230.9401076758503</v>
      </c>
      <c r="F9" s="1">
        <f t="shared" si="2"/>
        <v>353.55339059327332</v>
      </c>
    </row>
    <row r="10" spans="1:6" x14ac:dyDescent="0.45">
      <c r="B10">
        <f t="shared" si="1"/>
        <v>88</v>
      </c>
      <c r="C10">
        <f t="shared" si="0"/>
        <v>187.2</v>
      </c>
      <c r="D10" s="1">
        <f t="shared" si="2"/>
        <v>106.60035817780522</v>
      </c>
      <c r="E10" s="1">
        <f t="shared" si="2"/>
        <v>196.94638556693229</v>
      </c>
      <c r="F10" s="1">
        <f t="shared" si="2"/>
        <v>301.51134457776317</v>
      </c>
    </row>
    <row r="11" spans="1:6" x14ac:dyDescent="0.45">
      <c r="B11">
        <f t="shared" si="1"/>
        <v>112</v>
      </c>
      <c r="C11">
        <f t="shared" si="0"/>
        <v>172.8</v>
      </c>
      <c r="D11" s="1">
        <f t="shared" si="2"/>
        <v>94.491118252306848</v>
      </c>
      <c r="E11" s="1">
        <f t="shared" si="2"/>
        <v>174.5743121887939</v>
      </c>
      <c r="F11" s="1">
        <f t="shared" si="2"/>
        <v>267.26124191242405</v>
      </c>
    </row>
    <row r="12" spans="1:6" x14ac:dyDescent="0.45">
      <c r="B12">
        <f t="shared" si="1"/>
        <v>136</v>
      </c>
      <c r="C12">
        <f t="shared" si="0"/>
        <v>158.4</v>
      </c>
      <c r="D12" s="1">
        <f t="shared" si="2"/>
        <v>85.749292571254415</v>
      </c>
      <c r="E12" s="1">
        <f t="shared" si="2"/>
        <v>158.42360687626783</v>
      </c>
      <c r="F12" s="1">
        <f t="shared" si="2"/>
        <v>242.53562503633256</v>
      </c>
    </row>
    <row r="13" spans="1:6" x14ac:dyDescent="0.45">
      <c r="B13">
        <f t="shared" si="1"/>
        <v>160</v>
      </c>
      <c r="C13">
        <f t="shared" si="0"/>
        <v>144</v>
      </c>
      <c r="D13" s="1">
        <f t="shared" si="2"/>
        <v>79.056941504209519</v>
      </c>
      <c r="E13" s="1">
        <f t="shared" si="2"/>
        <v>146.05934866804432</v>
      </c>
      <c r="F13" s="1">
        <f t="shared" si="2"/>
        <v>223.60679774997871</v>
      </c>
    </row>
    <row r="14" spans="1:6" x14ac:dyDescent="0.45">
      <c r="B14">
        <f t="shared" si="1"/>
        <v>184</v>
      </c>
      <c r="C14">
        <f t="shared" si="0"/>
        <v>129.60000000000002</v>
      </c>
      <c r="D14" s="1">
        <f t="shared" si="2"/>
        <v>73.720978077448564</v>
      </c>
      <c r="E14" s="1">
        <f t="shared" si="2"/>
        <v>136.20104492139973</v>
      </c>
      <c r="F14" s="1">
        <f t="shared" si="2"/>
        <v>208.51441405707442</v>
      </c>
    </row>
    <row r="15" spans="1:6" x14ac:dyDescent="0.45">
      <c r="B15">
        <f t="shared" si="1"/>
        <v>208</v>
      </c>
      <c r="C15">
        <f t="shared" si="0"/>
        <v>115.2</v>
      </c>
      <c r="D15" s="1">
        <f t="shared" si="2"/>
        <v>69.337524528153651</v>
      </c>
      <c r="E15" s="1">
        <f t="shared" si="2"/>
        <v>128.10252304406967</v>
      </c>
      <c r="F15" s="1">
        <f t="shared" si="2"/>
        <v>196.11613513818375</v>
      </c>
    </row>
    <row r="16" spans="1:6" x14ac:dyDescent="0.45">
      <c r="B16">
        <f t="shared" si="1"/>
        <v>232</v>
      </c>
      <c r="C16">
        <f t="shared" si="0"/>
        <v>100.80000000000001</v>
      </c>
      <c r="D16" s="1">
        <f t="shared" si="2"/>
        <v>65.653216429861303</v>
      </c>
      <c r="E16" s="1">
        <f t="shared" si="2"/>
        <v>121.29568697262454</v>
      </c>
      <c r="F16" s="1">
        <f t="shared" si="2"/>
        <v>185.69533817705161</v>
      </c>
    </row>
    <row r="17" spans="2:6" x14ac:dyDescent="0.45">
      <c r="B17">
        <f t="shared" si="1"/>
        <v>256</v>
      </c>
      <c r="C17">
        <f t="shared" si="0"/>
        <v>86.4</v>
      </c>
      <c r="D17" s="1">
        <f t="shared" si="2"/>
        <v>62.500000000000014</v>
      </c>
      <c r="E17" s="1">
        <f t="shared" si="2"/>
        <v>115.47005383792514</v>
      </c>
      <c r="F17" s="1">
        <f t="shared" si="2"/>
        <v>176.77669529663663</v>
      </c>
    </row>
    <row r="18" spans="2:6" x14ac:dyDescent="0.45">
      <c r="B18">
        <f t="shared" si="1"/>
        <v>280</v>
      </c>
      <c r="C18">
        <f t="shared" si="0"/>
        <v>72</v>
      </c>
      <c r="D18" s="1">
        <f t="shared" si="2"/>
        <v>59.761430466719702</v>
      </c>
      <c r="E18" s="1">
        <f t="shared" si="2"/>
        <v>110.41048949477667</v>
      </c>
      <c r="F18" s="1">
        <f t="shared" si="2"/>
        <v>169.03085094570309</v>
      </c>
    </row>
    <row r="19" spans="2:6" x14ac:dyDescent="0.45">
      <c r="B19">
        <f t="shared" si="1"/>
        <v>304</v>
      </c>
      <c r="C19">
        <f t="shared" si="0"/>
        <v>57.599999999999994</v>
      </c>
      <c r="D19" s="1">
        <f t="shared" si="2"/>
        <v>57.353933467640445</v>
      </c>
      <c r="E19" s="1">
        <f t="shared" si="2"/>
        <v>105.96258856520346</v>
      </c>
      <c r="F19" s="1">
        <f t="shared" si="2"/>
        <v>162.22142113076228</v>
      </c>
    </row>
    <row r="20" spans="2:6" x14ac:dyDescent="0.45">
      <c r="B20">
        <f t="shared" si="1"/>
        <v>328</v>
      </c>
      <c r="C20">
        <f t="shared" si="0"/>
        <v>43.200000000000017</v>
      </c>
      <c r="D20" s="1">
        <f t="shared" si="2"/>
        <v>55.215763037423272</v>
      </c>
      <c r="E20" s="1">
        <f t="shared" si="2"/>
        <v>102.01227409013408</v>
      </c>
      <c r="F20" s="1">
        <f t="shared" si="2"/>
        <v>156.17376188860581</v>
      </c>
    </row>
    <row r="21" spans="2:6" x14ac:dyDescent="0.45">
      <c r="B21">
        <f t="shared" si="1"/>
        <v>352</v>
      </c>
      <c r="C21">
        <f t="shared" si="0"/>
        <v>28.800000000000011</v>
      </c>
      <c r="D21" s="1">
        <f t="shared" si="2"/>
        <v>53.300179088902624</v>
      </c>
      <c r="E21" s="1">
        <f t="shared" si="2"/>
        <v>98.473192783466175</v>
      </c>
      <c r="F21" s="1">
        <f t="shared" si="2"/>
        <v>150.75567228888161</v>
      </c>
    </row>
    <row r="22" spans="2:6" x14ac:dyDescent="0.45">
      <c r="B22">
        <f t="shared" si="1"/>
        <v>376</v>
      </c>
      <c r="C22">
        <f t="shared" si="0"/>
        <v>14.400000000000006</v>
      </c>
      <c r="D22" s="1">
        <f t="shared" si="2"/>
        <v>51.571062312939674</v>
      </c>
      <c r="E22" s="1">
        <f t="shared" si="2"/>
        <v>95.278613468066155</v>
      </c>
      <c r="F22" s="1">
        <f t="shared" si="2"/>
        <v>145.86499149789432</v>
      </c>
    </row>
    <row r="23" spans="2:6" x14ac:dyDescent="0.45">
      <c r="B23">
        <f t="shared" si="1"/>
        <v>400</v>
      </c>
      <c r="C23">
        <f t="shared" si="0"/>
        <v>0</v>
      </c>
      <c r="D23" s="1">
        <f t="shared" si="2"/>
        <v>50.000000000000014</v>
      </c>
      <c r="E23" s="1">
        <f t="shared" si="2"/>
        <v>92.376043070340103</v>
      </c>
      <c r="F23" s="1">
        <f t="shared" si="2"/>
        <v>141.42135623730931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7"/>
  <sheetViews>
    <sheetView workbookViewId="0">
      <selection activeCell="B3" sqref="B3"/>
    </sheetView>
  </sheetViews>
  <sheetFormatPr baseColWidth="10" defaultRowHeight="14.25" x14ac:dyDescent="0.45"/>
  <sheetData>
    <row r="2" spans="1:6" x14ac:dyDescent="0.45">
      <c r="A2" t="s">
        <v>10</v>
      </c>
      <c r="B2">
        <v>150</v>
      </c>
    </row>
    <row r="3" spans="1:6" x14ac:dyDescent="0.45">
      <c r="A3" t="s">
        <v>15</v>
      </c>
      <c r="B3">
        <v>4</v>
      </c>
      <c r="C3" t="s">
        <v>17</v>
      </c>
      <c r="D3">
        <f>SQRT(B4/B3)*B2</f>
        <v>225</v>
      </c>
      <c r="E3" t="s">
        <v>21</v>
      </c>
      <c r="F3">
        <f>B2/SQRT(B4/B3)</f>
        <v>100</v>
      </c>
    </row>
    <row r="4" spans="1:6" x14ac:dyDescent="0.45">
      <c r="A4" t="s">
        <v>16</v>
      </c>
      <c r="B4">
        <v>9</v>
      </c>
      <c r="C4" t="s">
        <v>18</v>
      </c>
      <c r="D4" t="s">
        <v>19</v>
      </c>
      <c r="E4" t="s">
        <v>20</v>
      </c>
      <c r="F4" t="s">
        <v>10</v>
      </c>
    </row>
    <row r="5" spans="1:6" x14ac:dyDescent="0.45">
      <c r="A5" t="s">
        <v>4</v>
      </c>
      <c r="B5">
        <f>1/2</f>
        <v>0.5</v>
      </c>
      <c r="C5" s="1">
        <f>2*B2*SQRT(B3*B4)</f>
        <v>1800</v>
      </c>
      <c r="D5">
        <v>900</v>
      </c>
      <c r="E5">
        <v>2000</v>
      </c>
      <c r="F5">
        <f>B2</f>
        <v>150</v>
      </c>
    </row>
    <row r="6" spans="1:6" x14ac:dyDescent="0.45">
      <c r="B6" t="s">
        <v>13</v>
      </c>
      <c r="C6" t="s">
        <v>14</v>
      </c>
      <c r="D6" t="s">
        <v>14</v>
      </c>
      <c r="E6" t="s">
        <v>14</v>
      </c>
      <c r="F6" t="s">
        <v>14</v>
      </c>
    </row>
    <row r="7" spans="1:6" x14ac:dyDescent="0.45">
      <c r="B7">
        <v>0</v>
      </c>
      <c r="C7">
        <f>$C$5/$B$3-($B$4/$B$3)*B7</f>
        <v>450</v>
      </c>
      <c r="D7">
        <f>$D$5/$B$3-($B$4/$B$3)*B7</f>
        <v>225</v>
      </c>
      <c r="E7">
        <f>$E$5/$B$3-($B$4/$B$3)*B7</f>
        <v>500</v>
      </c>
    </row>
    <row r="8" spans="1:6" x14ac:dyDescent="0.45">
      <c r="B8">
        <f>B7+5</f>
        <v>5</v>
      </c>
      <c r="C8">
        <f>$C$5/$B$3-($B$4/$B$3)*B8</f>
        <v>438.75</v>
      </c>
      <c r="D8">
        <f t="shared" ref="D8:D39" si="0">$D$5/$B$3-($B$4/$B$3)*B8</f>
        <v>213.75</v>
      </c>
      <c r="E8">
        <f t="shared" ref="E8:E47" si="1">$E$5/$B$3-($B$4/$B$3)*B8</f>
        <v>488.75</v>
      </c>
      <c r="F8" s="1">
        <f>($B$2/B8^(1-$B$5))^(1/$B$5)</f>
        <v>4499.9999999999991</v>
      </c>
    </row>
    <row r="9" spans="1:6" x14ac:dyDescent="0.45">
      <c r="B9">
        <f t="shared" ref="B9:B30" si="2">B8+5</f>
        <v>10</v>
      </c>
      <c r="C9">
        <f t="shared" ref="C9:C56" si="3">$C$5/$B$3-($B$4/$B$3)*B9</f>
        <v>427.5</v>
      </c>
      <c r="D9">
        <f t="shared" si="0"/>
        <v>202.5</v>
      </c>
      <c r="E9">
        <f t="shared" si="1"/>
        <v>477.5</v>
      </c>
      <c r="F9" s="1">
        <f t="shared" ref="F9:F47" si="4">($B$2/B9^(1-$B$5))^(1/$B$5)</f>
        <v>2249.9999999999995</v>
      </c>
    </row>
    <row r="10" spans="1:6" x14ac:dyDescent="0.45">
      <c r="B10">
        <f t="shared" si="2"/>
        <v>15</v>
      </c>
      <c r="C10">
        <f t="shared" si="3"/>
        <v>416.25</v>
      </c>
      <c r="D10">
        <f t="shared" si="0"/>
        <v>191.25</v>
      </c>
      <c r="E10">
        <f t="shared" si="1"/>
        <v>466.25</v>
      </c>
      <c r="F10" s="1">
        <f t="shared" si="4"/>
        <v>1500</v>
      </c>
    </row>
    <row r="11" spans="1:6" x14ac:dyDescent="0.45">
      <c r="B11">
        <f t="shared" si="2"/>
        <v>20</v>
      </c>
      <c r="C11">
        <f t="shared" si="3"/>
        <v>405</v>
      </c>
      <c r="D11">
        <f t="shared" si="0"/>
        <v>180</v>
      </c>
      <c r="E11">
        <f t="shared" si="1"/>
        <v>455</v>
      </c>
      <c r="F11" s="1">
        <f t="shared" si="4"/>
        <v>1124.9999999999998</v>
      </c>
    </row>
    <row r="12" spans="1:6" x14ac:dyDescent="0.45">
      <c r="B12">
        <f t="shared" si="2"/>
        <v>25</v>
      </c>
      <c r="C12">
        <f t="shared" si="3"/>
        <v>393.75</v>
      </c>
      <c r="D12">
        <f t="shared" si="0"/>
        <v>168.75</v>
      </c>
      <c r="E12">
        <f t="shared" si="1"/>
        <v>443.75</v>
      </c>
      <c r="F12" s="1">
        <f t="shared" si="4"/>
        <v>900</v>
      </c>
    </row>
    <row r="13" spans="1:6" x14ac:dyDescent="0.45">
      <c r="B13">
        <f t="shared" si="2"/>
        <v>30</v>
      </c>
      <c r="C13">
        <f t="shared" si="3"/>
        <v>382.5</v>
      </c>
      <c r="D13">
        <f t="shared" si="0"/>
        <v>157.5</v>
      </c>
      <c r="E13">
        <f t="shared" si="1"/>
        <v>432.5</v>
      </c>
      <c r="F13" s="1">
        <f t="shared" si="4"/>
        <v>750.00000000000011</v>
      </c>
    </row>
    <row r="14" spans="1:6" x14ac:dyDescent="0.45">
      <c r="B14">
        <f t="shared" si="2"/>
        <v>35</v>
      </c>
      <c r="C14">
        <f t="shared" si="3"/>
        <v>371.25</v>
      </c>
      <c r="D14">
        <f t="shared" si="0"/>
        <v>146.25</v>
      </c>
      <c r="E14">
        <f t="shared" si="1"/>
        <v>421.25</v>
      </c>
      <c r="F14" s="1">
        <f t="shared" si="4"/>
        <v>642.85714285714289</v>
      </c>
    </row>
    <row r="15" spans="1:6" x14ac:dyDescent="0.45">
      <c r="B15">
        <f t="shared" si="2"/>
        <v>40</v>
      </c>
      <c r="C15">
        <f t="shared" si="3"/>
        <v>360</v>
      </c>
      <c r="D15">
        <f t="shared" si="0"/>
        <v>135</v>
      </c>
      <c r="E15">
        <f t="shared" si="1"/>
        <v>410</v>
      </c>
      <c r="F15" s="1">
        <f t="shared" si="4"/>
        <v>562.49999999999989</v>
      </c>
    </row>
    <row r="16" spans="1:6" x14ac:dyDescent="0.45">
      <c r="B16">
        <f t="shared" si="2"/>
        <v>45</v>
      </c>
      <c r="C16">
        <f t="shared" si="3"/>
        <v>348.75</v>
      </c>
      <c r="D16">
        <f t="shared" si="0"/>
        <v>123.75</v>
      </c>
      <c r="E16">
        <f t="shared" si="1"/>
        <v>398.75</v>
      </c>
      <c r="F16" s="1">
        <f t="shared" si="4"/>
        <v>499.99999999999989</v>
      </c>
    </row>
    <row r="17" spans="2:6" x14ac:dyDescent="0.45">
      <c r="B17">
        <f t="shared" si="2"/>
        <v>50</v>
      </c>
      <c r="C17">
        <f t="shared" si="3"/>
        <v>337.5</v>
      </c>
      <c r="D17">
        <f t="shared" si="0"/>
        <v>112.5</v>
      </c>
      <c r="E17">
        <f t="shared" si="1"/>
        <v>387.5</v>
      </c>
      <c r="F17" s="1">
        <f t="shared" si="4"/>
        <v>450.00000000000006</v>
      </c>
    </row>
    <row r="18" spans="2:6" x14ac:dyDescent="0.45">
      <c r="B18">
        <f t="shared" si="2"/>
        <v>55</v>
      </c>
      <c r="C18">
        <f t="shared" si="3"/>
        <v>326.25</v>
      </c>
      <c r="D18">
        <f t="shared" si="0"/>
        <v>101.25</v>
      </c>
      <c r="E18">
        <f t="shared" si="1"/>
        <v>376.25</v>
      </c>
      <c r="F18" s="1">
        <f t="shared" si="4"/>
        <v>409.09090909090907</v>
      </c>
    </row>
    <row r="19" spans="2:6" x14ac:dyDescent="0.45">
      <c r="B19">
        <f t="shared" si="2"/>
        <v>60</v>
      </c>
      <c r="C19">
        <f t="shared" si="3"/>
        <v>315</v>
      </c>
      <c r="D19">
        <f t="shared" si="0"/>
        <v>90</v>
      </c>
      <c r="E19">
        <f t="shared" si="1"/>
        <v>365</v>
      </c>
      <c r="F19" s="1">
        <f t="shared" si="4"/>
        <v>375</v>
      </c>
    </row>
    <row r="20" spans="2:6" x14ac:dyDescent="0.45">
      <c r="B20">
        <f t="shared" si="2"/>
        <v>65</v>
      </c>
      <c r="C20">
        <f t="shared" si="3"/>
        <v>303.75</v>
      </c>
      <c r="D20">
        <f t="shared" si="0"/>
        <v>78.75</v>
      </c>
      <c r="E20">
        <f t="shared" si="1"/>
        <v>353.75</v>
      </c>
      <c r="F20" s="1">
        <f t="shared" si="4"/>
        <v>346.15384615384625</v>
      </c>
    </row>
    <row r="21" spans="2:6" x14ac:dyDescent="0.45">
      <c r="B21">
        <f t="shared" si="2"/>
        <v>70</v>
      </c>
      <c r="C21">
        <f t="shared" si="3"/>
        <v>292.5</v>
      </c>
      <c r="D21">
        <f t="shared" si="0"/>
        <v>67.5</v>
      </c>
      <c r="E21">
        <f t="shared" si="1"/>
        <v>342.5</v>
      </c>
      <c r="F21" s="1">
        <f t="shared" si="4"/>
        <v>321.42857142857139</v>
      </c>
    </row>
    <row r="22" spans="2:6" x14ac:dyDescent="0.45">
      <c r="B22">
        <f t="shared" si="2"/>
        <v>75</v>
      </c>
      <c r="C22">
        <f t="shared" si="3"/>
        <v>281.25</v>
      </c>
      <c r="D22">
        <f t="shared" si="0"/>
        <v>56.25</v>
      </c>
      <c r="E22">
        <f t="shared" si="1"/>
        <v>331.25</v>
      </c>
      <c r="F22" s="1">
        <f t="shared" si="4"/>
        <v>299.99999999999994</v>
      </c>
    </row>
    <row r="23" spans="2:6" x14ac:dyDescent="0.45">
      <c r="B23">
        <f t="shared" si="2"/>
        <v>80</v>
      </c>
      <c r="C23">
        <f t="shared" si="3"/>
        <v>270</v>
      </c>
      <c r="D23">
        <f t="shared" si="0"/>
        <v>45</v>
      </c>
      <c r="E23">
        <f t="shared" si="1"/>
        <v>320</v>
      </c>
      <c r="F23" s="1">
        <f t="shared" si="4"/>
        <v>281.24999999999994</v>
      </c>
    </row>
    <row r="24" spans="2:6" x14ac:dyDescent="0.45">
      <c r="B24">
        <f t="shared" si="2"/>
        <v>85</v>
      </c>
      <c r="C24">
        <f t="shared" si="3"/>
        <v>258.75</v>
      </c>
      <c r="D24">
        <f t="shared" si="0"/>
        <v>33.75</v>
      </c>
      <c r="E24">
        <f t="shared" si="1"/>
        <v>308.75</v>
      </c>
      <c r="F24" s="1">
        <f t="shared" si="4"/>
        <v>264.70588235294116</v>
      </c>
    </row>
    <row r="25" spans="2:6" x14ac:dyDescent="0.45">
      <c r="B25">
        <f t="shared" si="2"/>
        <v>90</v>
      </c>
      <c r="C25">
        <f t="shared" si="3"/>
        <v>247.5</v>
      </c>
      <c r="D25">
        <f t="shared" si="0"/>
        <v>22.5</v>
      </c>
      <c r="E25">
        <f t="shared" si="1"/>
        <v>297.5</v>
      </c>
      <c r="F25" s="1">
        <f t="shared" si="4"/>
        <v>250</v>
      </c>
    </row>
    <row r="26" spans="2:6" x14ac:dyDescent="0.45">
      <c r="B26">
        <f t="shared" si="2"/>
        <v>95</v>
      </c>
      <c r="C26">
        <f t="shared" si="3"/>
        <v>236.25</v>
      </c>
      <c r="D26">
        <f t="shared" si="0"/>
        <v>11.25</v>
      </c>
      <c r="E26">
        <f t="shared" si="1"/>
        <v>286.25</v>
      </c>
      <c r="F26" s="1">
        <f t="shared" si="4"/>
        <v>236.84210526315795</v>
      </c>
    </row>
    <row r="27" spans="2:6" x14ac:dyDescent="0.45">
      <c r="B27">
        <f t="shared" si="2"/>
        <v>100</v>
      </c>
      <c r="C27">
        <f t="shared" si="3"/>
        <v>225</v>
      </c>
      <c r="D27">
        <f t="shared" si="0"/>
        <v>0</v>
      </c>
      <c r="E27">
        <f t="shared" si="1"/>
        <v>275</v>
      </c>
      <c r="F27" s="1">
        <f t="shared" si="4"/>
        <v>225</v>
      </c>
    </row>
    <row r="28" spans="2:6" x14ac:dyDescent="0.45">
      <c r="B28">
        <f t="shared" ref="B28:B56" si="5">B27+5</f>
        <v>105</v>
      </c>
      <c r="C28">
        <f t="shared" si="3"/>
        <v>213.75</v>
      </c>
      <c r="E28">
        <f t="shared" si="1"/>
        <v>263.75</v>
      </c>
      <c r="F28" s="1">
        <f t="shared" si="4"/>
        <v>214.28571428571428</v>
      </c>
    </row>
    <row r="29" spans="2:6" x14ac:dyDescent="0.45">
      <c r="B29">
        <f t="shared" si="5"/>
        <v>110</v>
      </c>
      <c r="C29">
        <f t="shared" si="3"/>
        <v>202.5</v>
      </c>
      <c r="E29">
        <f t="shared" si="1"/>
        <v>252.5</v>
      </c>
      <c r="F29" s="1">
        <f t="shared" si="4"/>
        <v>204.54545454545456</v>
      </c>
    </row>
    <row r="30" spans="2:6" x14ac:dyDescent="0.45">
      <c r="B30">
        <f t="shared" si="5"/>
        <v>115</v>
      </c>
      <c r="C30">
        <f t="shared" si="3"/>
        <v>191.25</v>
      </c>
      <c r="E30">
        <f t="shared" si="1"/>
        <v>241.25</v>
      </c>
      <c r="F30" s="1">
        <f t="shared" si="4"/>
        <v>195.6521739130435</v>
      </c>
    </row>
    <row r="31" spans="2:6" x14ac:dyDescent="0.45">
      <c r="B31">
        <f t="shared" si="5"/>
        <v>120</v>
      </c>
      <c r="C31">
        <f t="shared" si="3"/>
        <v>180</v>
      </c>
      <c r="E31">
        <f t="shared" si="1"/>
        <v>230</v>
      </c>
      <c r="F31" s="1">
        <f t="shared" si="4"/>
        <v>187.50000000000003</v>
      </c>
    </row>
    <row r="32" spans="2:6" x14ac:dyDescent="0.45">
      <c r="B32">
        <f t="shared" si="5"/>
        <v>125</v>
      </c>
      <c r="C32">
        <f t="shared" si="3"/>
        <v>168.75</v>
      </c>
      <c r="E32">
        <f t="shared" si="1"/>
        <v>218.75</v>
      </c>
      <c r="F32" s="1">
        <f t="shared" si="4"/>
        <v>179.99999999999997</v>
      </c>
    </row>
    <row r="33" spans="2:6" x14ac:dyDescent="0.45">
      <c r="B33">
        <f t="shared" si="5"/>
        <v>130</v>
      </c>
      <c r="C33">
        <f t="shared" si="3"/>
        <v>157.5</v>
      </c>
      <c r="E33">
        <f t="shared" si="1"/>
        <v>207.5</v>
      </c>
      <c r="F33" s="1">
        <f t="shared" si="4"/>
        <v>173.07692307692309</v>
      </c>
    </row>
    <row r="34" spans="2:6" x14ac:dyDescent="0.45">
      <c r="B34">
        <f t="shared" si="5"/>
        <v>135</v>
      </c>
      <c r="C34">
        <f t="shared" si="3"/>
        <v>146.25</v>
      </c>
      <c r="E34">
        <f t="shared" si="1"/>
        <v>196.25</v>
      </c>
      <c r="F34" s="1">
        <f t="shared" si="4"/>
        <v>166.66666666666669</v>
      </c>
    </row>
    <row r="35" spans="2:6" x14ac:dyDescent="0.45">
      <c r="B35">
        <f t="shared" si="5"/>
        <v>140</v>
      </c>
      <c r="C35">
        <f t="shared" si="3"/>
        <v>135</v>
      </c>
      <c r="E35">
        <f t="shared" si="1"/>
        <v>185</v>
      </c>
      <c r="F35" s="1">
        <f t="shared" si="4"/>
        <v>160.71428571428572</v>
      </c>
    </row>
    <row r="36" spans="2:6" x14ac:dyDescent="0.45">
      <c r="B36">
        <f t="shared" si="5"/>
        <v>145</v>
      </c>
      <c r="C36">
        <f t="shared" si="3"/>
        <v>123.75</v>
      </c>
      <c r="E36">
        <f t="shared" si="1"/>
        <v>173.75</v>
      </c>
      <c r="F36" s="1">
        <f t="shared" si="4"/>
        <v>155.17241379310346</v>
      </c>
    </row>
    <row r="37" spans="2:6" x14ac:dyDescent="0.45">
      <c r="B37">
        <f t="shared" si="5"/>
        <v>150</v>
      </c>
      <c r="C37">
        <f t="shared" si="3"/>
        <v>112.5</v>
      </c>
      <c r="E37">
        <f t="shared" si="1"/>
        <v>162.5</v>
      </c>
      <c r="F37" s="1">
        <f t="shared" si="4"/>
        <v>150</v>
      </c>
    </row>
    <row r="38" spans="2:6" x14ac:dyDescent="0.45">
      <c r="B38">
        <f t="shared" si="5"/>
        <v>155</v>
      </c>
      <c r="C38">
        <f t="shared" si="3"/>
        <v>101.25</v>
      </c>
      <c r="E38">
        <f t="shared" si="1"/>
        <v>151.25</v>
      </c>
      <c r="F38" s="1">
        <f t="shared" si="4"/>
        <v>145.16129032258064</v>
      </c>
    </row>
    <row r="39" spans="2:6" x14ac:dyDescent="0.45">
      <c r="B39">
        <f t="shared" si="5"/>
        <v>160</v>
      </c>
      <c r="C39">
        <f t="shared" si="3"/>
        <v>90</v>
      </c>
      <c r="E39">
        <f t="shared" si="1"/>
        <v>140</v>
      </c>
      <c r="F39" s="1">
        <f t="shared" si="4"/>
        <v>140.62499999999997</v>
      </c>
    </row>
    <row r="40" spans="2:6" x14ac:dyDescent="0.45">
      <c r="B40">
        <f t="shared" si="5"/>
        <v>165</v>
      </c>
      <c r="C40">
        <f t="shared" si="3"/>
        <v>78.75</v>
      </c>
      <c r="E40">
        <f t="shared" si="1"/>
        <v>128.75</v>
      </c>
      <c r="F40" s="1">
        <f t="shared" si="4"/>
        <v>136.36363636363637</v>
      </c>
    </row>
    <row r="41" spans="2:6" x14ac:dyDescent="0.45">
      <c r="B41">
        <f t="shared" si="5"/>
        <v>170</v>
      </c>
      <c r="C41">
        <f t="shared" si="3"/>
        <v>67.5</v>
      </c>
      <c r="E41">
        <f t="shared" si="1"/>
        <v>117.5</v>
      </c>
      <c r="F41" s="1">
        <f t="shared" si="4"/>
        <v>132.35294117647058</v>
      </c>
    </row>
    <row r="42" spans="2:6" x14ac:dyDescent="0.45">
      <c r="B42">
        <f t="shared" si="5"/>
        <v>175</v>
      </c>
      <c r="C42">
        <f t="shared" si="3"/>
        <v>56.25</v>
      </c>
      <c r="E42">
        <f t="shared" si="1"/>
        <v>106.25</v>
      </c>
      <c r="F42" s="1">
        <f t="shared" si="4"/>
        <v>128.57142857142856</v>
      </c>
    </row>
    <row r="43" spans="2:6" x14ac:dyDescent="0.45">
      <c r="B43">
        <f t="shared" si="5"/>
        <v>180</v>
      </c>
      <c r="C43">
        <f t="shared" si="3"/>
        <v>45</v>
      </c>
      <c r="E43">
        <f t="shared" si="1"/>
        <v>95</v>
      </c>
      <c r="F43" s="1">
        <f t="shared" si="4"/>
        <v>124.99999999999997</v>
      </c>
    </row>
    <row r="44" spans="2:6" x14ac:dyDescent="0.45">
      <c r="B44">
        <f t="shared" si="5"/>
        <v>185</v>
      </c>
      <c r="C44">
        <f t="shared" si="3"/>
        <v>33.75</v>
      </c>
      <c r="E44">
        <f t="shared" si="1"/>
        <v>83.75</v>
      </c>
      <c r="F44" s="1">
        <f t="shared" si="4"/>
        <v>121.6216216216216</v>
      </c>
    </row>
    <row r="45" spans="2:6" x14ac:dyDescent="0.45">
      <c r="B45">
        <f t="shared" si="5"/>
        <v>190</v>
      </c>
      <c r="C45">
        <f t="shared" si="3"/>
        <v>22.5</v>
      </c>
      <c r="E45">
        <f t="shared" si="1"/>
        <v>72.5</v>
      </c>
      <c r="F45" s="1">
        <f t="shared" si="4"/>
        <v>118.42105263157897</v>
      </c>
    </row>
    <row r="46" spans="2:6" x14ac:dyDescent="0.45">
      <c r="B46">
        <f t="shared" si="5"/>
        <v>195</v>
      </c>
      <c r="C46">
        <f t="shared" si="3"/>
        <v>11.25</v>
      </c>
      <c r="E46">
        <f t="shared" si="1"/>
        <v>61.25</v>
      </c>
      <c r="F46" s="1">
        <f t="shared" si="4"/>
        <v>115.3846153846154</v>
      </c>
    </row>
    <row r="47" spans="2:6" x14ac:dyDescent="0.45">
      <c r="B47">
        <f t="shared" si="5"/>
        <v>200</v>
      </c>
      <c r="C47">
        <f t="shared" si="3"/>
        <v>0</v>
      </c>
      <c r="E47">
        <f t="shared" si="1"/>
        <v>50</v>
      </c>
      <c r="F47" s="1">
        <f t="shared" si="4"/>
        <v>112.50000000000001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6"/>
  <sheetViews>
    <sheetView workbookViewId="0">
      <selection activeCell="G19" sqref="G19"/>
    </sheetView>
  </sheetViews>
  <sheetFormatPr baseColWidth="10" defaultRowHeight="14.25" x14ac:dyDescent="0.45"/>
  <cols>
    <col min="4" max="4" width="15.59765625" bestFit="1" customWidth="1"/>
    <col min="5" max="5" width="14.265625" bestFit="1" customWidth="1"/>
  </cols>
  <sheetData>
    <row r="2" spans="1:6" x14ac:dyDescent="0.45">
      <c r="C2" t="s">
        <v>8</v>
      </c>
      <c r="D2">
        <f>B3/SQRT(B3^2+B4^2)</f>
        <v>0.6</v>
      </c>
      <c r="E2" t="s">
        <v>8</v>
      </c>
      <c r="F2">
        <f>B4/SQRT(B3^2+B4^2)</f>
        <v>0.8</v>
      </c>
    </row>
    <row r="3" spans="1:6" x14ac:dyDescent="0.45">
      <c r="A3" t="s">
        <v>11</v>
      </c>
      <c r="B3">
        <v>3</v>
      </c>
      <c r="D3" t="s">
        <v>22</v>
      </c>
      <c r="E3" t="s">
        <v>23</v>
      </c>
      <c r="F3" t="s">
        <v>24</v>
      </c>
    </row>
    <row r="4" spans="1:6" x14ac:dyDescent="0.45">
      <c r="A4" t="s">
        <v>12</v>
      </c>
      <c r="B4">
        <v>4</v>
      </c>
      <c r="D4">
        <f>B3*D2+B4*F2</f>
        <v>5</v>
      </c>
      <c r="E4">
        <v>3</v>
      </c>
      <c r="F4">
        <v>6</v>
      </c>
    </row>
    <row r="5" spans="1:6" x14ac:dyDescent="0.45">
      <c r="B5" t="s">
        <v>9</v>
      </c>
      <c r="C5" t="s">
        <v>10</v>
      </c>
      <c r="D5" t="s">
        <v>10</v>
      </c>
      <c r="E5" t="s">
        <v>10</v>
      </c>
      <c r="F5" t="s">
        <v>10</v>
      </c>
    </row>
    <row r="6" spans="1:6" x14ac:dyDescent="0.45">
      <c r="B6">
        <v>0</v>
      </c>
      <c r="C6">
        <f>SQRT(1-B6^2)</f>
        <v>1</v>
      </c>
      <c r="D6">
        <f>D$4/$B$4-$B$3/$B$4*$B6</f>
        <v>1.25</v>
      </c>
      <c r="E6">
        <f>E$4/$B$4-$B$3/$B$4*$B6</f>
        <v>0.75</v>
      </c>
      <c r="F6">
        <f>F$4/$B$4-$B$3/$B$4*$B6</f>
        <v>1.5</v>
      </c>
    </row>
    <row r="7" spans="1:6" x14ac:dyDescent="0.45">
      <c r="B7">
        <f t="shared" ref="B7:B25" si="0">B6+0.05</f>
        <v>0.05</v>
      </c>
      <c r="C7">
        <f t="shared" ref="C7:C30" si="1">SQRT(1-B7^2)</f>
        <v>0.99874921777190895</v>
      </c>
      <c r="D7">
        <f t="shared" ref="D7:F31" si="2">D$4/$B$4-$B$3/$B$4*$B7</f>
        <v>1.2124999999999999</v>
      </c>
      <c r="E7">
        <f t="shared" ref="E6:F21" si="3">E$4/$B$4-$B$3/$B$4*$B7</f>
        <v>0.71250000000000002</v>
      </c>
      <c r="F7">
        <f t="shared" si="3"/>
        <v>1.4624999999999999</v>
      </c>
    </row>
    <row r="8" spans="1:6" x14ac:dyDescent="0.45">
      <c r="B8">
        <f t="shared" si="0"/>
        <v>0.1</v>
      </c>
      <c r="C8">
        <f t="shared" si="1"/>
        <v>0.99498743710661997</v>
      </c>
      <c r="D8">
        <f t="shared" si="2"/>
        <v>1.175</v>
      </c>
      <c r="E8">
        <f t="shared" si="3"/>
        <v>0.67500000000000004</v>
      </c>
      <c r="F8">
        <f t="shared" si="3"/>
        <v>1.425</v>
      </c>
    </row>
    <row r="9" spans="1:6" x14ac:dyDescent="0.45">
      <c r="B9">
        <f t="shared" si="0"/>
        <v>0.15000000000000002</v>
      </c>
      <c r="C9">
        <f t="shared" si="1"/>
        <v>0.98868599666425949</v>
      </c>
      <c r="D9">
        <f t="shared" si="2"/>
        <v>1.1375</v>
      </c>
      <c r="E9">
        <f t="shared" si="3"/>
        <v>0.63749999999999996</v>
      </c>
      <c r="F9">
        <f t="shared" si="3"/>
        <v>1.3875</v>
      </c>
    </row>
    <row r="10" spans="1:6" x14ac:dyDescent="0.45">
      <c r="B10">
        <f t="shared" si="0"/>
        <v>0.2</v>
      </c>
      <c r="C10">
        <f t="shared" si="1"/>
        <v>0.9797958971132712</v>
      </c>
      <c r="D10">
        <f t="shared" si="2"/>
        <v>1.1000000000000001</v>
      </c>
      <c r="E10">
        <f t="shared" si="3"/>
        <v>0.6</v>
      </c>
      <c r="F10">
        <f t="shared" si="3"/>
        <v>1.35</v>
      </c>
    </row>
    <row r="11" spans="1:6" x14ac:dyDescent="0.45">
      <c r="B11">
        <f t="shared" si="0"/>
        <v>0.25</v>
      </c>
      <c r="C11">
        <f t="shared" si="1"/>
        <v>0.96824583655185426</v>
      </c>
      <c r="D11">
        <f t="shared" si="2"/>
        <v>1.0625</v>
      </c>
      <c r="E11">
        <f t="shared" si="3"/>
        <v>0.5625</v>
      </c>
      <c r="F11">
        <f t="shared" si="3"/>
        <v>1.3125</v>
      </c>
    </row>
    <row r="12" spans="1:6" x14ac:dyDescent="0.45">
      <c r="B12">
        <f t="shared" si="0"/>
        <v>0.3</v>
      </c>
      <c r="C12">
        <f t="shared" si="1"/>
        <v>0.95393920141694566</v>
      </c>
      <c r="D12">
        <f t="shared" si="2"/>
        <v>1.0249999999999999</v>
      </c>
      <c r="E12">
        <f t="shared" si="3"/>
        <v>0.52500000000000002</v>
      </c>
      <c r="F12">
        <f t="shared" si="3"/>
        <v>1.2749999999999999</v>
      </c>
    </row>
    <row r="13" spans="1:6" x14ac:dyDescent="0.45">
      <c r="B13">
        <f t="shared" si="0"/>
        <v>0.35</v>
      </c>
      <c r="C13">
        <f t="shared" si="1"/>
        <v>0.93674969975975975</v>
      </c>
      <c r="D13">
        <f t="shared" si="2"/>
        <v>0.98750000000000004</v>
      </c>
      <c r="E13">
        <f t="shared" si="3"/>
        <v>0.48750000000000004</v>
      </c>
      <c r="F13">
        <f t="shared" si="3"/>
        <v>1.2375</v>
      </c>
    </row>
    <row r="14" spans="1:6" x14ac:dyDescent="0.45">
      <c r="B14">
        <f t="shared" si="0"/>
        <v>0.39999999999999997</v>
      </c>
      <c r="C14">
        <f t="shared" si="1"/>
        <v>0.9165151389911681</v>
      </c>
      <c r="D14">
        <f t="shared" si="2"/>
        <v>0.95</v>
      </c>
      <c r="E14">
        <f t="shared" si="3"/>
        <v>0.45</v>
      </c>
      <c r="F14">
        <f t="shared" si="3"/>
        <v>1.2</v>
      </c>
    </row>
    <row r="15" spans="1:6" x14ac:dyDescent="0.45">
      <c r="B15">
        <f t="shared" si="0"/>
        <v>0.44999999999999996</v>
      </c>
      <c r="C15">
        <f t="shared" si="1"/>
        <v>0.89302855497458766</v>
      </c>
      <c r="D15">
        <f t="shared" si="2"/>
        <v>0.91250000000000009</v>
      </c>
      <c r="E15">
        <f t="shared" si="3"/>
        <v>0.41250000000000003</v>
      </c>
      <c r="F15">
        <f t="shared" si="3"/>
        <v>1.1625000000000001</v>
      </c>
    </row>
    <row r="16" spans="1:6" x14ac:dyDescent="0.45">
      <c r="B16">
        <f t="shared" si="0"/>
        <v>0.49999999999999994</v>
      </c>
      <c r="C16">
        <f t="shared" si="1"/>
        <v>0.8660254037844386</v>
      </c>
      <c r="D16">
        <f t="shared" si="2"/>
        <v>0.875</v>
      </c>
      <c r="E16">
        <f t="shared" si="3"/>
        <v>0.37500000000000006</v>
      </c>
      <c r="F16">
        <f t="shared" si="3"/>
        <v>1.125</v>
      </c>
    </row>
    <row r="17" spans="2:6" x14ac:dyDescent="0.45">
      <c r="B17">
        <f t="shared" si="0"/>
        <v>0.54999999999999993</v>
      </c>
      <c r="C17">
        <f t="shared" si="1"/>
        <v>0.83516465442450327</v>
      </c>
      <c r="D17">
        <f t="shared" si="2"/>
        <v>0.83750000000000002</v>
      </c>
      <c r="E17">
        <f t="shared" si="3"/>
        <v>0.33750000000000002</v>
      </c>
      <c r="F17">
        <f t="shared" si="3"/>
        <v>1.0874999999999999</v>
      </c>
    </row>
    <row r="18" spans="2:6" x14ac:dyDescent="0.45">
      <c r="B18">
        <f t="shared" si="0"/>
        <v>0.6</v>
      </c>
      <c r="C18">
        <f t="shared" si="1"/>
        <v>0.8</v>
      </c>
      <c r="D18">
        <f t="shared" si="2"/>
        <v>0.8</v>
      </c>
      <c r="E18">
        <f t="shared" si="3"/>
        <v>0.30000000000000004</v>
      </c>
      <c r="F18">
        <f t="shared" si="3"/>
        <v>1.05</v>
      </c>
    </row>
    <row r="19" spans="2:6" x14ac:dyDescent="0.45">
      <c r="B19">
        <f t="shared" si="0"/>
        <v>0.65</v>
      </c>
      <c r="C19">
        <f t="shared" si="1"/>
        <v>0.75993420767853315</v>
      </c>
      <c r="D19">
        <f t="shared" si="2"/>
        <v>0.76249999999999996</v>
      </c>
      <c r="E19">
        <f t="shared" si="3"/>
        <v>0.26249999999999996</v>
      </c>
      <c r="F19">
        <f t="shared" si="3"/>
        <v>1.0125</v>
      </c>
    </row>
    <row r="20" spans="2:6" x14ac:dyDescent="0.45">
      <c r="B20">
        <f t="shared" si="0"/>
        <v>0.70000000000000007</v>
      </c>
      <c r="C20">
        <f t="shared" si="1"/>
        <v>0.71414284285428498</v>
      </c>
      <c r="D20">
        <f t="shared" si="2"/>
        <v>0.72499999999999998</v>
      </c>
      <c r="E20">
        <f t="shared" si="3"/>
        <v>0.22499999999999998</v>
      </c>
      <c r="F20">
        <f t="shared" si="3"/>
        <v>0.97499999999999998</v>
      </c>
    </row>
    <row r="21" spans="2:6" x14ac:dyDescent="0.45">
      <c r="B21">
        <f t="shared" si="0"/>
        <v>0.75000000000000011</v>
      </c>
      <c r="C21">
        <f t="shared" si="1"/>
        <v>0.66143782776614746</v>
      </c>
      <c r="D21">
        <f t="shared" si="2"/>
        <v>0.68749999999999989</v>
      </c>
      <c r="E21">
        <f t="shared" si="3"/>
        <v>0.18749999999999989</v>
      </c>
      <c r="F21">
        <f t="shared" si="3"/>
        <v>0.93749999999999989</v>
      </c>
    </row>
    <row r="22" spans="2:6" x14ac:dyDescent="0.45">
      <c r="B22">
        <f t="shared" si="0"/>
        <v>0.80000000000000016</v>
      </c>
      <c r="C22">
        <f t="shared" si="1"/>
        <v>0.59999999999999976</v>
      </c>
      <c r="D22">
        <f t="shared" si="2"/>
        <v>0.64999999999999991</v>
      </c>
      <c r="E22">
        <f t="shared" si="2"/>
        <v>0.14999999999999991</v>
      </c>
      <c r="F22">
        <f t="shared" si="2"/>
        <v>0.89999999999999991</v>
      </c>
    </row>
    <row r="23" spans="2:6" x14ac:dyDescent="0.45">
      <c r="B23">
        <f t="shared" si="0"/>
        <v>0.8500000000000002</v>
      </c>
      <c r="C23">
        <f t="shared" si="1"/>
        <v>0.52678268764263658</v>
      </c>
      <c r="D23">
        <f t="shared" si="2"/>
        <v>0.61249999999999982</v>
      </c>
      <c r="E23">
        <f t="shared" si="2"/>
        <v>0.11249999999999982</v>
      </c>
      <c r="F23">
        <f t="shared" si="2"/>
        <v>0.86249999999999982</v>
      </c>
    </row>
    <row r="24" spans="2:6" x14ac:dyDescent="0.45">
      <c r="B24">
        <f t="shared" si="0"/>
        <v>0.90000000000000024</v>
      </c>
      <c r="C24">
        <f t="shared" si="1"/>
        <v>0.43588989435406689</v>
      </c>
      <c r="D24">
        <f t="shared" si="2"/>
        <v>0.57499999999999984</v>
      </c>
      <c r="E24">
        <f t="shared" si="2"/>
        <v>7.4999999999999845E-2</v>
      </c>
      <c r="F24">
        <f t="shared" si="2"/>
        <v>0.82499999999999984</v>
      </c>
    </row>
    <row r="25" spans="2:6" x14ac:dyDescent="0.45">
      <c r="B25">
        <f t="shared" si="0"/>
        <v>0.95000000000000029</v>
      </c>
      <c r="C25">
        <f t="shared" si="1"/>
        <v>0.31224989991991908</v>
      </c>
      <c r="D25">
        <f t="shared" si="2"/>
        <v>0.53749999999999976</v>
      </c>
      <c r="E25">
        <f t="shared" si="2"/>
        <v>3.7499999999999756E-2</v>
      </c>
      <c r="F25">
        <f t="shared" si="2"/>
        <v>0.78749999999999976</v>
      </c>
    </row>
    <row r="26" spans="2:6" x14ac:dyDescent="0.45">
      <c r="B26">
        <f>B25+0.01</f>
        <v>0.9600000000000003</v>
      </c>
      <c r="C26">
        <f t="shared" si="1"/>
        <v>0.27999999999999903</v>
      </c>
      <c r="D26">
        <f t="shared" si="2"/>
        <v>0.5299999999999998</v>
      </c>
      <c r="E26">
        <f t="shared" si="2"/>
        <v>2.9999999999999805E-2</v>
      </c>
      <c r="F26">
        <f t="shared" si="2"/>
        <v>0.7799999999999998</v>
      </c>
    </row>
    <row r="27" spans="2:6" x14ac:dyDescent="0.45">
      <c r="B27">
        <f>B26+0.01</f>
        <v>0.97000000000000031</v>
      </c>
      <c r="C27">
        <f t="shared" si="1"/>
        <v>0.24310491562286307</v>
      </c>
      <c r="D27">
        <f t="shared" si="2"/>
        <v>0.52249999999999974</v>
      </c>
      <c r="E27">
        <f t="shared" si="2"/>
        <v>2.2499999999999742E-2</v>
      </c>
      <c r="F27">
        <f t="shared" si="2"/>
        <v>0.77249999999999974</v>
      </c>
    </row>
    <row r="28" spans="2:6" x14ac:dyDescent="0.45">
      <c r="B28">
        <f>B27+0.01</f>
        <v>0.98000000000000032</v>
      </c>
      <c r="C28">
        <f t="shared" si="1"/>
        <v>0.19899748742132251</v>
      </c>
      <c r="D28">
        <f t="shared" si="2"/>
        <v>0.51499999999999979</v>
      </c>
      <c r="E28">
        <f t="shared" si="2"/>
        <v>1.4999999999999791E-2</v>
      </c>
      <c r="F28">
        <f t="shared" si="2"/>
        <v>0.76499999999999979</v>
      </c>
    </row>
    <row r="29" spans="2:6" x14ac:dyDescent="0.45">
      <c r="B29">
        <f>B28+0.01</f>
        <v>0.99000000000000032</v>
      </c>
      <c r="C29">
        <f t="shared" si="1"/>
        <v>0.14106735979665658</v>
      </c>
      <c r="D29">
        <f t="shared" si="2"/>
        <v>0.50749999999999973</v>
      </c>
      <c r="E29">
        <f t="shared" si="2"/>
        <v>7.4999999999997291E-3</v>
      </c>
      <c r="F29">
        <f t="shared" si="2"/>
        <v>0.75749999999999973</v>
      </c>
    </row>
    <row r="30" spans="2:6" x14ac:dyDescent="0.45">
      <c r="B30">
        <f>B29+0.01</f>
        <v>1.0000000000000002</v>
      </c>
      <c r="C30">
        <v>0</v>
      </c>
      <c r="D30">
        <f t="shared" si="2"/>
        <v>0.49999999999999978</v>
      </c>
      <c r="E30">
        <f t="shared" si="2"/>
        <v>0</v>
      </c>
      <c r="F30">
        <f t="shared" si="2"/>
        <v>0.74999999999999978</v>
      </c>
    </row>
    <row r="31" spans="2:6" x14ac:dyDescent="0.45">
      <c r="B31">
        <f t="shared" ref="B31:B43" si="4">B30+0.01</f>
        <v>1.0100000000000002</v>
      </c>
      <c r="D31">
        <f t="shared" si="2"/>
        <v>0.49249999999999983</v>
      </c>
      <c r="F31">
        <f t="shared" si="2"/>
        <v>0.74249999999999983</v>
      </c>
    </row>
    <row r="32" spans="2:6" x14ac:dyDescent="0.45">
      <c r="B32">
        <f t="shared" si="4"/>
        <v>1.0200000000000002</v>
      </c>
      <c r="D32">
        <f t="shared" ref="D32:F47" si="5">D$4/$B$4-$B$3/$B$4*$B32</f>
        <v>0.48499999999999988</v>
      </c>
      <c r="F32">
        <f t="shared" si="5"/>
        <v>0.73499999999999988</v>
      </c>
    </row>
    <row r="33" spans="2:6" x14ac:dyDescent="0.45">
      <c r="B33">
        <f t="shared" si="4"/>
        <v>1.0300000000000002</v>
      </c>
      <c r="D33">
        <f t="shared" si="5"/>
        <v>0.47749999999999981</v>
      </c>
      <c r="F33">
        <f t="shared" si="5"/>
        <v>0.72749999999999981</v>
      </c>
    </row>
    <row r="34" spans="2:6" x14ac:dyDescent="0.45">
      <c r="B34">
        <f t="shared" si="4"/>
        <v>1.0400000000000003</v>
      </c>
      <c r="D34">
        <f t="shared" si="5"/>
        <v>0.46999999999999975</v>
      </c>
      <c r="F34">
        <f t="shared" si="5"/>
        <v>0.71999999999999975</v>
      </c>
    </row>
    <row r="35" spans="2:6" x14ac:dyDescent="0.45">
      <c r="B35">
        <f t="shared" si="4"/>
        <v>1.0500000000000003</v>
      </c>
      <c r="D35">
        <f t="shared" si="5"/>
        <v>0.4624999999999998</v>
      </c>
      <c r="F35">
        <f t="shared" si="5"/>
        <v>0.7124999999999998</v>
      </c>
    </row>
    <row r="36" spans="2:6" x14ac:dyDescent="0.45">
      <c r="B36">
        <f t="shared" si="4"/>
        <v>1.0600000000000003</v>
      </c>
      <c r="D36">
        <f t="shared" si="5"/>
        <v>0.45499999999999985</v>
      </c>
      <c r="F36">
        <f t="shared" si="5"/>
        <v>0.70499999999999985</v>
      </c>
    </row>
    <row r="37" spans="2:6" x14ac:dyDescent="0.45">
      <c r="B37">
        <f t="shared" si="4"/>
        <v>1.0700000000000003</v>
      </c>
      <c r="D37">
        <f t="shared" si="5"/>
        <v>0.44749999999999979</v>
      </c>
      <c r="F37">
        <f t="shared" si="5"/>
        <v>0.69749999999999979</v>
      </c>
    </row>
    <row r="38" spans="2:6" x14ac:dyDescent="0.45">
      <c r="B38">
        <f t="shared" si="4"/>
        <v>1.0800000000000003</v>
      </c>
      <c r="D38">
        <f t="shared" si="5"/>
        <v>0.43999999999999972</v>
      </c>
      <c r="F38">
        <f t="shared" si="5"/>
        <v>0.68999999999999972</v>
      </c>
    </row>
    <row r="39" spans="2:6" x14ac:dyDescent="0.45">
      <c r="B39">
        <f t="shared" si="4"/>
        <v>1.0900000000000003</v>
      </c>
      <c r="D39">
        <f t="shared" si="5"/>
        <v>0.43249999999999977</v>
      </c>
      <c r="F39">
        <f t="shared" si="5"/>
        <v>0.68249999999999977</v>
      </c>
    </row>
    <row r="40" spans="2:6" x14ac:dyDescent="0.45">
      <c r="B40">
        <f t="shared" si="4"/>
        <v>1.1000000000000003</v>
      </c>
      <c r="D40">
        <f t="shared" si="5"/>
        <v>0.42499999999999982</v>
      </c>
      <c r="F40">
        <f t="shared" si="5"/>
        <v>0.67499999999999982</v>
      </c>
    </row>
    <row r="41" spans="2:6" x14ac:dyDescent="0.45">
      <c r="B41">
        <f t="shared" si="4"/>
        <v>1.1100000000000003</v>
      </c>
      <c r="D41">
        <f t="shared" si="5"/>
        <v>0.41749999999999976</v>
      </c>
      <c r="F41">
        <f t="shared" si="5"/>
        <v>0.66749999999999976</v>
      </c>
    </row>
    <row r="42" spans="2:6" x14ac:dyDescent="0.45">
      <c r="B42">
        <f t="shared" si="4"/>
        <v>1.1200000000000003</v>
      </c>
      <c r="D42">
        <f t="shared" si="5"/>
        <v>0.4099999999999997</v>
      </c>
      <c r="F42">
        <f t="shared" si="5"/>
        <v>0.6599999999999997</v>
      </c>
    </row>
    <row r="43" spans="2:6" x14ac:dyDescent="0.45">
      <c r="B43">
        <f t="shared" si="4"/>
        <v>1.1300000000000003</v>
      </c>
      <c r="D43">
        <f t="shared" si="5"/>
        <v>0.40249999999999975</v>
      </c>
      <c r="F43">
        <f t="shared" si="5"/>
        <v>0.65249999999999975</v>
      </c>
    </row>
    <row r="44" spans="2:6" x14ac:dyDescent="0.45">
      <c r="B44">
        <f t="shared" ref="B44:B107" si="6">B43+0.01</f>
        <v>1.1400000000000003</v>
      </c>
      <c r="D44">
        <f t="shared" si="5"/>
        <v>0.3949999999999998</v>
      </c>
      <c r="F44">
        <f t="shared" si="5"/>
        <v>0.6449999999999998</v>
      </c>
    </row>
    <row r="45" spans="2:6" x14ac:dyDescent="0.45">
      <c r="B45">
        <f t="shared" si="6"/>
        <v>1.1500000000000004</v>
      </c>
      <c r="D45">
        <f t="shared" si="5"/>
        <v>0.38749999999999973</v>
      </c>
      <c r="F45">
        <f t="shared" si="5"/>
        <v>0.63749999999999973</v>
      </c>
    </row>
    <row r="46" spans="2:6" x14ac:dyDescent="0.45">
      <c r="B46">
        <f t="shared" si="6"/>
        <v>1.1600000000000004</v>
      </c>
      <c r="D46">
        <f t="shared" si="5"/>
        <v>0.37999999999999967</v>
      </c>
      <c r="F46">
        <f t="shared" si="5"/>
        <v>0.62999999999999967</v>
      </c>
    </row>
    <row r="47" spans="2:6" x14ac:dyDescent="0.45">
      <c r="B47">
        <f t="shared" si="6"/>
        <v>1.1700000000000004</v>
      </c>
      <c r="D47">
        <f t="shared" si="5"/>
        <v>0.37249999999999972</v>
      </c>
      <c r="F47">
        <f t="shared" si="5"/>
        <v>0.62249999999999972</v>
      </c>
    </row>
    <row r="48" spans="2:6" x14ac:dyDescent="0.45">
      <c r="B48">
        <f t="shared" si="6"/>
        <v>1.1800000000000004</v>
      </c>
      <c r="D48">
        <f t="shared" ref="D48:F111" si="7">D$4/$B$4-$B$3/$B$4*$B48</f>
        <v>0.36499999999999977</v>
      </c>
      <c r="F48">
        <f t="shared" si="7"/>
        <v>0.61499999999999977</v>
      </c>
    </row>
    <row r="49" spans="2:6" x14ac:dyDescent="0.45">
      <c r="B49">
        <f t="shared" si="6"/>
        <v>1.1900000000000004</v>
      </c>
      <c r="D49">
        <f t="shared" si="7"/>
        <v>0.35749999999999971</v>
      </c>
      <c r="F49">
        <f t="shared" si="7"/>
        <v>0.60749999999999971</v>
      </c>
    </row>
    <row r="50" spans="2:6" x14ac:dyDescent="0.45">
      <c r="B50">
        <f t="shared" si="6"/>
        <v>1.2000000000000004</v>
      </c>
      <c r="D50">
        <f t="shared" si="7"/>
        <v>0.34999999999999964</v>
      </c>
      <c r="F50">
        <f t="shared" si="7"/>
        <v>0.59999999999999964</v>
      </c>
    </row>
    <row r="51" spans="2:6" x14ac:dyDescent="0.45">
      <c r="B51">
        <f t="shared" si="6"/>
        <v>1.2100000000000004</v>
      </c>
      <c r="D51">
        <f t="shared" si="7"/>
        <v>0.34249999999999969</v>
      </c>
      <c r="F51">
        <f t="shared" si="7"/>
        <v>0.59249999999999969</v>
      </c>
    </row>
    <row r="52" spans="2:6" x14ac:dyDescent="0.45">
      <c r="B52">
        <f t="shared" si="6"/>
        <v>1.2200000000000004</v>
      </c>
      <c r="D52">
        <f t="shared" si="7"/>
        <v>0.33499999999999974</v>
      </c>
      <c r="F52">
        <f t="shared" si="7"/>
        <v>0.58499999999999974</v>
      </c>
    </row>
    <row r="53" spans="2:6" x14ac:dyDescent="0.45">
      <c r="B53">
        <f t="shared" si="6"/>
        <v>1.2300000000000004</v>
      </c>
      <c r="D53">
        <f t="shared" si="7"/>
        <v>0.32749999999999968</v>
      </c>
      <c r="F53">
        <f t="shared" si="7"/>
        <v>0.57749999999999968</v>
      </c>
    </row>
    <row r="54" spans="2:6" x14ac:dyDescent="0.45">
      <c r="B54">
        <f t="shared" si="6"/>
        <v>1.2400000000000004</v>
      </c>
      <c r="D54">
        <f t="shared" si="7"/>
        <v>0.31999999999999962</v>
      </c>
      <c r="F54">
        <f t="shared" si="7"/>
        <v>0.56999999999999962</v>
      </c>
    </row>
    <row r="55" spans="2:6" x14ac:dyDescent="0.45">
      <c r="B55">
        <f t="shared" si="6"/>
        <v>1.2500000000000004</v>
      </c>
      <c r="D55">
        <f t="shared" si="7"/>
        <v>0.31249999999999967</v>
      </c>
      <c r="F55">
        <f t="shared" si="7"/>
        <v>0.56249999999999967</v>
      </c>
    </row>
    <row r="56" spans="2:6" x14ac:dyDescent="0.45">
      <c r="B56">
        <f t="shared" si="6"/>
        <v>1.2600000000000005</v>
      </c>
      <c r="D56">
        <f t="shared" si="7"/>
        <v>0.30499999999999972</v>
      </c>
      <c r="F56">
        <f t="shared" si="7"/>
        <v>0.55499999999999972</v>
      </c>
    </row>
    <row r="57" spans="2:6" x14ac:dyDescent="0.45">
      <c r="B57">
        <f t="shared" si="6"/>
        <v>1.2700000000000005</v>
      </c>
      <c r="D57">
        <f t="shared" si="7"/>
        <v>0.29749999999999965</v>
      </c>
      <c r="F57">
        <f t="shared" si="7"/>
        <v>0.54749999999999965</v>
      </c>
    </row>
    <row r="58" spans="2:6" x14ac:dyDescent="0.45">
      <c r="B58">
        <f t="shared" si="6"/>
        <v>1.2800000000000005</v>
      </c>
      <c r="D58">
        <f t="shared" si="7"/>
        <v>0.28999999999999959</v>
      </c>
      <c r="F58">
        <f t="shared" si="7"/>
        <v>0.53999999999999959</v>
      </c>
    </row>
    <row r="59" spans="2:6" x14ac:dyDescent="0.45">
      <c r="B59">
        <f t="shared" si="6"/>
        <v>1.2900000000000005</v>
      </c>
      <c r="D59">
        <f t="shared" si="7"/>
        <v>0.28249999999999964</v>
      </c>
      <c r="F59">
        <f t="shared" si="7"/>
        <v>0.53249999999999964</v>
      </c>
    </row>
    <row r="60" spans="2:6" x14ac:dyDescent="0.45">
      <c r="B60">
        <f t="shared" si="6"/>
        <v>1.3000000000000005</v>
      </c>
      <c r="D60">
        <f t="shared" si="7"/>
        <v>0.27499999999999969</v>
      </c>
      <c r="F60">
        <f t="shared" si="7"/>
        <v>0.52499999999999969</v>
      </c>
    </row>
    <row r="61" spans="2:6" x14ac:dyDescent="0.45">
      <c r="B61">
        <f t="shared" si="6"/>
        <v>1.3100000000000005</v>
      </c>
      <c r="D61">
        <f t="shared" si="7"/>
        <v>0.26749999999999963</v>
      </c>
      <c r="F61">
        <f t="shared" si="7"/>
        <v>0.51749999999999963</v>
      </c>
    </row>
    <row r="62" spans="2:6" x14ac:dyDescent="0.45">
      <c r="B62">
        <f t="shared" si="6"/>
        <v>1.3200000000000005</v>
      </c>
      <c r="D62">
        <f t="shared" si="7"/>
        <v>0.25999999999999956</v>
      </c>
      <c r="F62">
        <f t="shared" si="7"/>
        <v>0.50999999999999956</v>
      </c>
    </row>
    <row r="63" spans="2:6" x14ac:dyDescent="0.45">
      <c r="B63">
        <f t="shared" si="6"/>
        <v>1.3300000000000005</v>
      </c>
      <c r="D63">
        <f t="shared" si="7"/>
        <v>0.25249999999999961</v>
      </c>
      <c r="F63">
        <f t="shared" si="7"/>
        <v>0.50249999999999961</v>
      </c>
    </row>
    <row r="64" spans="2:6" x14ac:dyDescent="0.45">
      <c r="B64">
        <f t="shared" si="6"/>
        <v>1.3400000000000005</v>
      </c>
      <c r="D64">
        <f t="shared" si="7"/>
        <v>0.24499999999999966</v>
      </c>
      <c r="F64">
        <f t="shared" si="7"/>
        <v>0.49499999999999966</v>
      </c>
    </row>
    <row r="65" spans="2:6" x14ac:dyDescent="0.45">
      <c r="B65">
        <f t="shared" si="6"/>
        <v>1.3500000000000005</v>
      </c>
      <c r="D65">
        <f t="shared" si="7"/>
        <v>0.2374999999999996</v>
      </c>
      <c r="F65">
        <f t="shared" si="7"/>
        <v>0.4874999999999996</v>
      </c>
    </row>
    <row r="66" spans="2:6" x14ac:dyDescent="0.45">
      <c r="B66">
        <f t="shared" si="6"/>
        <v>1.3600000000000005</v>
      </c>
      <c r="D66">
        <f t="shared" si="7"/>
        <v>0.22999999999999954</v>
      </c>
      <c r="F66">
        <f t="shared" si="7"/>
        <v>0.47999999999999954</v>
      </c>
    </row>
    <row r="67" spans="2:6" x14ac:dyDescent="0.45">
      <c r="B67">
        <f t="shared" si="6"/>
        <v>1.3700000000000006</v>
      </c>
      <c r="D67">
        <f t="shared" si="7"/>
        <v>0.2224999999999997</v>
      </c>
      <c r="F67">
        <f t="shared" si="7"/>
        <v>0.4724999999999997</v>
      </c>
    </row>
    <row r="68" spans="2:6" x14ac:dyDescent="0.45">
      <c r="B68">
        <f t="shared" si="6"/>
        <v>1.3800000000000006</v>
      </c>
      <c r="D68">
        <f t="shared" si="7"/>
        <v>0.21499999999999964</v>
      </c>
      <c r="F68">
        <f t="shared" si="7"/>
        <v>0.46499999999999964</v>
      </c>
    </row>
    <row r="69" spans="2:6" x14ac:dyDescent="0.45">
      <c r="B69">
        <f t="shared" si="6"/>
        <v>1.3900000000000006</v>
      </c>
      <c r="D69">
        <f t="shared" si="7"/>
        <v>0.20749999999999957</v>
      </c>
      <c r="F69">
        <f t="shared" si="7"/>
        <v>0.45749999999999957</v>
      </c>
    </row>
    <row r="70" spans="2:6" x14ac:dyDescent="0.45">
      <c r="B70">
        <f t="shared" si="6"/>
        <v>1.4000000000000006</v>
      </c>
      <c r="D70">
        <f t="shared" si="7"/>
        <v>0.19999999999999951</v>
      </c>
      <c r="F70">
        <f t="shared" si="7"/>
        <v>0.44999999999999951</v>
      </c>
    </row>
    <row r="71" spans="2:6" x14ac:dyDescent="0.45">
      <c r="B71">
        <f t="shared" si="6"/>
        <v>1.4100000000000006</v>
      </c>
      <c r="D71">
        <f t="shared" si="7"/>
        <v>0.19249999999999945</v>
      </c>
      <c r="F71">
        <f t="shared" si="7"/>
        <v>0.44249999999999945</v>
      </c>
    </row>
    <row r="72" spans="2:6" x14ac:dyDescent="0.45">
      <c r="B72">
        <f t="shared" si="6"/>
        <v>1.4200000000000006</v>
      </c>
      <c r="D72">
        <f t="shared" si="7"/>
        <v>0.18499999999999961</v>
      </c>
      <c r="F72">
        <f t="shared" si="7"/>
        <v>0.43499999999999961</v>
      </c>
    </row>
    <row r="73" spans="2:6" x14ac:dyDescent="0.45">
      <c r="B73">
        <f t="shared" si="6"/>
        <v>1.4300000000000006</v>
      </c>
      <c r="D73">
        <f t="shared" si="7"/>
        <v>0.17749999999999955</v>
      </c>
      <c r="F73">
        <f t="shared" si="7"/>
        <v>0.42749999999999955</v>
      </c>
    </row>
    <row r="74" spans="2:6" x14ac:dyDescent="0.45">
      <c r="B74">
        <f t="shared" si="6"/>
        <v>1.4400000000000006</v>
      </c>
      <c r="D74">
        <f t="shared" si="7"/>
        <v>0.16999999999999948</v>
      </c>
      <c r="F74">
        <f t="shared" si="7"/>
        <v>0.41999999999999948</v>
      </c>
    </row>
    <row r="75" spans="2:6" x14ac:dyDescent="0.45">
      <c r="B75">
        <f t="shared" si="6"/>
        <v>1.4500000000000006</v>
      </c>
      <c r="D75">
        <f t="shared" si="7"/>
        <v>0.16249999999999964</v>
      </c>
      <c r="F75">
        <f t="shared" si="7"/>
        <v>0.41249999999999964</v>
      </c>
    </row>
    <row r="76" spans="2:6" x14ac:dyDescent="0.45">
      <c r="B76">
        <f t="shared" si="6"/>
        <v>1.4600000000000006</v>
      </c>
      <c r="D76">
        <f t="shared" si="7"/>
        <v>0.15499999999999958</v>
      </c>
      <c r="F76">
        <f t="shared" si="7"/>
        <v>0.40499999999999958</v>
      </c>
    </row>
    <row r="77" spans="2:6" x14ac:dyDescent="0.45">
      <c r="B77">
        <f t="shared" si="6"/>
        <v>1.4700000000000006</v>
      </c>
      <c r="D77">
        <f t="shared" si="7"/>
        <v>0.14749999999999952</v>
      </c>
      <c r="F77">
        <f t="shared" si="7"/>
        <v>0.39749999999999952</v>
      </c>
    </row>
    <row r="78" spans="2:6" x14ac:dyDescent="0.45">
      <c r="B78">
        <f t="shared" si="6"/>
        <v>1.4800000000000006</v>
      </c>
      <c r="D78">
        <f t="shared" si="7"/>
        <v>0.13999999999999946</v>
      </c>
      <c r="F78">
        <f t="shared" si="7"/>
        <v>0.38999999999999946</v>
      </c>
    </row>
    <row r="79" spans="2:6" x14ac:dyDescent="0.45">
      <c r="B79">
        <f t="shared" si="6"/>
        <v>1.4900000000000007</v>
      </c>
      <c r="D79">
        <f t="shared" si="7"/>
        <v>0.1324999999999994</v>
      </c>
      <c r="F79">
        <f t="shared" si="7"/>
        <v>0.3824999999999994</v>
      </c>
    </row>
    <row r="80" spans="2:6" x14ac:dyDescent="0.45">
      <c r="B80">
        <f t="shared" si="6"/>
        <v>1.5000000000000007</v>
      </c>
      <c r="D80">
        <f t="shared" si="7"/>
        <v>0.12499999999999956</v>
      </c>
      <c r="F80">
        <f t="shared" si="7"/>
        <v>0.37499999999999956</v>
      </c>
    </row>
    <row r="81" spans="2:6" x14ac:dyDescent="0.45">
      <c r="B81">
        <f t="shared" si="6"/>
        <v>1.5100000000000007</v>
      </c>
      <c r="D81">
        <f t="shared" si="7"/>
        <v>0.11749999999999949</v>
      </c>
      <c r="F81">
        <f t="shared" si="7"/>
        <v>0.36749999999999949</v>
      </c>
    </row>
    <row r="82" spans="2:6" x14ac:dyDescent="0.45">
      <c r="B82">
        <f t="shared" si="6"/>
        <v>1.5200000000000007</v>
      </c>
      <c r="D82">
        <f t="shared" si="7"/>
        <v>0.10999999999999943</v>
      </c>
      <c r="F82">
        <f t="shared" si="7"/>
        <v>0.35999999999999943</v>
      </c>
    </row>
    <row r="83" spans="2:6" x14ac:dyDescent="0.45">
      <c r="B83">
        <f t="shared" si="6"/>
        <v>1.5300000000000007</v>
      </c>
      <c r="D83">
        <f t="shared" si="7"/>
        <v>0.10249999999999959</v>
      </c>
      <c r="F83">
        <f t="shared" si="7"/>
        <v>0.35249999999999959</v>
      </c>
    </row>
    <row r="84" spans="2:6" x14ac:dyDescent="0.45">
      <c r="B84">
        <f t="shared" si="6"/>
        <v>1.5400000000000007</v>
      </c>
      <c r="D84">
        <f t="shared" si="7"/>
        <v>9.4999999999999529E-2</v>
      </c>
      <c r="F84">
        <f t="shared" si="7"/>
        <v>0.34499999999999953</v>
      </c>
    </row>
    <row r="85" spans="2:6" x14ac:dyDescent="0.45">
      <c r="B85">
        <f t="shared" si="6"/>
        <v>1.5500000000000007</v>
      </c>
      <c r="D85">
        <f t="shared" si="7"/>
        <v>8.7499999999999467E-2</v>
      </c>
      <c r="F85">
        <f t="shared" si="7"/>
        <v>0.33749999999999947</v>
      </c>
    </row>
    <row r="86" spans="2:6" x14ac:dyDescent="0.45">
      <c r="B86">
        <f t="shared" si="6"/>
        <v>1.5600000000000007</v>
      </c>
      <c r="D86">
        <f t="shared" si="7"/>
        <v>7.9999999999999405E-2</v>
      </c>
      <c r="F86">
        <f t="shared" si="7"/>
        <v>0.3299999999999994</v>
      </c>
    </row>
    <row r="87" spans="2:6" x14ac:dyDescent="0.45">
      <c r="B87">
        <f t="shared" si="6"/>
        <v>1.5700000000000007</v>
      </c>
      <c r="D87">
        <f t="shared" si="7"/>
        <v>7.2499999999999343E-2</v>
      </c>
      <c r="F87">
        <f t="shared" si="7"/>
        <v>0.32249999999999934</v>
      </c>
    </row>
    <row r="88" spans="2:6" x14ac:dyDescent="0.45">
      <c r="B88">
        <f t="shared" si="6"/>
        <v>1.5800000000000007</v>
      </c>
      <c r="D88">
        <f t="shared" si="7"/>
        <v>6.4999999999999503E-2</v>
      </c>
      <c r="F88">
        <f t="shared" si="7"/>
        <v>0.3149999999999995</v>
      </c>
    </row>
    <row r="89" spans="2:6" x14ac:dyDescent="0.45">
      <c r="B89">
        <f t="shared" si="6"/>
        <v>1.5900000000000007</v>
      </c>
      <c r="D89">
        <f t="shared" si="7"/>
        <v>5.749999999999944E-2</v>
      </c>
      <c r="F89">
        <f t="shared" si="7"/>
        <v>0.30749999999999944</v>
      </c>
    </row>
    <row r="90" spans="2:6" x14ac:dyDescent="0.45">
      <c r="B90">
        <f t="shared" si="6"/>
        <v>1.6000000000000008</v>
      </c>
      <c r="D90">
        <f t="shared" si="7"/>
        <v>4.9999999999999378E-2</v>
      </c>
      <c r="F90">
        <f t="shared" si="7"/>
        <v>0.29999999999999938</v>
      </c>
    </row>
    <row r="91" spans="2:6" x14ac:dyDescent="0.45">
      <c r="B91">
        <f t="shared" si="6"/>
        <v>1.6100000000000008</v>
      </c>
      <c r="D91">
        <f t="shared" si="7"/>
        <v>4.2499999999999538E-2</v>
      </c>
      <c r="F91">
        <f t="shared" si="7"/>
        <v>0.29249999999999954</v>
      </c>
    </row>
    <row r="92" spans="2:6" x14ac:dyDescent="0.45">
      <c r="B92">
        <f t="shared" si="6"/>
        <v>1.6200000000000008</v>
      </c>
      <c r="D92">
        <f t="shared" si="7"/>
        <v>3.4999999999999476E-2</v>
      </c>
      <c r="F92">
        <f t="shared" si="7"/>
        <v>0.28499999999999948</v>
      </c>
    </row>
    <row r="93" spans="2:6" x14ac:dyDescent="0.45">
      <c r="B93">
        <f t="shared" si="6"/>
        <v>1.6300000000000008</v>
      </c>
      <c r="D93">
        <f t="shared" si="7"/>
        <v>2.7499999999999414E-2</v>
      </c>
      <c r="F93">
        <f t="shared" si="7"/>
        <v>0.27749999999999941</v>
      </c>
    </row>
    <row r="94" spans="2:6" x14ac:dyDescent="0.45">
      <c r="B94">
        <f t="shared" si="6"/>
        <v>1.6400000000000008</v>
      </c>
      <c r="D94">
        <f t="shared" si="7"/>
        <v>1.9999999999999352E-2</v>
      </c>
      <c r="F94">
        <f t="shared" si="7"/>
        <v>0.26999999999999935</v>
      </c>
    </row>
    <row r="95" spans="2:6" x14ac:dyDescent="0.45">
      <c r="B95">
        <f t="shared" si="6"/>
        <v>1.6500000000000008</v>
      </c>
      <c r="D95">
        <f t="shared" si="7"/>
        <v>1.2499999999999289E-2</v>
      </c>
      <c r="F95">
        <f t="shared" si="7"/>
        <v>0.26249999999999929</v>
      </c>
    </row>
    <row r="96" spans="2:6" x14ac:dyDescent="0.45">
      <c r="B96">
        <f t="shared" si="6"/>
        <v>1.6600000000000008</v>
      </c>
      <c r="D96">
        <f t="shared" si="7"/>
        <v>4.9999999999994493E-3</v>
      </c>
      <c r="F96">
        <f t="shared" si="7"/>
        <v>0.25499999999999945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9"/>
  <sheetViews>
    <sheetView tabSelected="1" workbookViewId="0">
      <selection activeCell="K5" sqref="K5:K27"/>
    </sheetView>
  </sheetViews>
  <sheetFormatPr baseColWidth="10" defaultRowHeight="14.25" x14ac:dyDescent="0.45"/>
  <sheetData>
    <row r="3" spans="2:11" x14ac:dyDescent="0.45">
      <c r="B3" s="2" t="s">
        <v>25</v>
      </c>
      <c r="C3" s="2"/>
      <c r="D3" s="2" t="s">
        <v>28</v>
      </c>
      <c r="E3" s="2"/>
      <c r="F3" s="2" t="s">
        <v>29</v>
      </c>
      <c r="G3" s="2"/>
      <c r="H3" s="2" t="s">
        <v>30</v>
      </c>
      <c r="I3" s="2"/>
      <c r="J3" s="2" t="s">
        <v>28</v>
      </c>
      <c r="K3" s="2"/>
    </row>
    <row r="4" spans="2:11" x14ac:dyDescent="0.45">
      <c r="B4" t="s">
        <v>9</v>
      </c>
      <c r="C4" t="s">
        <v>10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26</v>
      </c>
      <c r="J4" t="s">
        <v>9</v>
      </c>
      <c r="K4" t="s">
        <v>10</v>
      </c>
    </row>
    <row r="5" spans="2:11" x14ac:dyDescent="0.45">
      <c r="B5">
        <v>0</v>
      </c>
      <c r="C5">
        <f>2*B5/(1+B5)</f>
        <v>0</v>
      </c>
      <c r="D5">
        <v>0.1</v>
      </c>
      <c r="E5">
        <f>1/(6*D5)</f>
        <v>1.6666666666666665</v>
      </c>
      <c r="F5">
        <v>0.1</v>
      </c>
      <c r="G5">
        <f>1-1/(4.5*(1-F5)^2)</f>
        <v>0.72565157750342935</v>
      </c>
      <c r="H5">
        <v>0.33333333333333331</v>
      </c>
      <c r="I5">
        <v>0.5</v>
      </c>
      <c r="J5">
        <v>0.1</v>
      </c>
      <c r="K5">
        <f>0.6/(6*J5)</f>
        <v>0.99999999999999978</v>
      </c>
    </row>
    <row r="6" spans="2:11" x14ac:dyDescent="0.45">
      <c r="B6">
        <f>B5+0.05</f>
        <v>0.05</v>
      </c>
      <c r="C6">
        <f t="shared" ref="C6:C25" si="0">2*B6/(1+B6)</f>
        <v>9.5238095238095233E-2</v>
      </c>
      <c r="D6">
        <f>D5+0.02</f>
        <v>0.12000000000000001</v>
      </c>
      <c r="E6">
        <f t="shared" ref="E6:E27" si="1">1/(6*D6)</f>
        <v>1.3888888888888886</v>
      </c>
      <c r="F6">
        <f>F5+0.02</f>
        <v>0.12000000000000001</v>
      </c>
      <c r="G6">
        <f t="shared" ref="G6:G27" si="2">1-1/(4.5*(1-F6)^2)</f>
        <v>0.71303948576675846</v>
      </c>
      <c r="J6">
        <f>J5+0.02</f>
        <v>0.12000000000000001</v>
      </c>
      <c r="K6">
        <f t="shared" ref="K6:K27" si="3">0.6/(6*J6)</f>
        <v>0.83333333333333326</v>
      </c>
    </row>
    <row r="7" spans="2:11" x14ac:dyDescent="0.45">
      <c r="B7">
        <f t="shared" ref="B7:B25" si="4">B6+0.05</f>
        <v>0.1</v>
      </c>
      <c r="C7">
        <f t="shared" si="0"/>
        <v>0.18181818181818182</v>
      </c>
      <c r="D7">
        <f>D6+0.02</f>
        <v>0.14000000000000001</v>
      </c>
      <c r="E7">
        <f t="shared" si="1"/>
        <v>1.1904761904761905</v>
      </c>
      <c r="F7">
        <f>F6+0.02</f>
        <v>0.14000000000000001</v>
      </c>
      <c r="G7">
        <f t="shared" si="2"/>
        <v>0.69953728742263088</v>
      </c>
      <c r="J7">
        <f>J6+0.02</f>
        <v>0.14000000000000001</v>
      </c>
      <c r="K7">
        <f t="shared" si="3"/>
        <v>0.71428571428571419</v>
      </c>
    </row>
    <row r="8" spans="2:11" x14ac:dyDescent="0.45">
      <c r="B8">
        <f t="shared" si="4"/>
        <v>0.15000000000000002</v>
      </c>
      <c r="C8">
        <f t="shared" si="0"/>
        <v>0.26086956521739135</v>
      </c>
      <c r="D8">
        <f>D7+0.02</f>
        <v>0.16</v>
      </c>
      <c r="E8">
        <f t="shared" si="1"/>
        <v>1.0416666666666667</v>
      </c>
      <c r="F8">
        <f>F7+0.02</f>
        <v>0.16</v>
      </c>
      <c r="G8">
        <f t="shared" si="2"/>
        <v>0.68505920886873262</v>
      </c>
      <c r="J8">
        <f>J7+0.02</f>
        <v>0.16</v>
      </c>
      <c r="K8">
        <f t="shared" si="3"/>
        <v>0.625</v>
      </c>
    </row>
    <row r="9" spans="2:11" x14ac:dyDescent="0.45">
      <c r="B9">
        <f t="shared" si="4"/>
        <v>0.2</v>
      </c>
      <c r="C9">
        <f t="shared" si="0"/>
        <v>0.33333333333333337</v>
      </c>
      <c r="D9">
        <f>D8+0.02</f>
        <v>0.18</v>
      </c>
      <c r="E9">
        <f t="shared" si="1"/>
        <v>0.92592592592592582</v>
      </c>
      <c r="F9">
        <f>F8+0.02</f>
        <v>0.18</v>
      </c>
      <c r="G9">
        <f t="shared" si="2"/>
        <v>0.66950889021085336</v>
      </c>
      <c r="J9">
        <f>J8+0.02</f>
        <v>0.18</v>
      </c>
      <c r="K9">
        <f t="shared" si="3"/>
        <v>0.55555555555555547</v>
      </c>
    </row>
    <row r="10" spans="2:11" x14ac:dyDescent="0.45">
      <c r="B10">
        <f t="shared" si="4"/>
        <v>0.25</v>
      </c>
      <c r="C10">
        <f t="shared" si="0"/>
        <v>0.4</v>
      </c>
      <c r="D10">
        <f>D9+0.02</f>
        <v>0.19999999999999998</v>
      </c>
      <c r="E10">
        <f t="shared" si="1"/>
        <v>0.83333333333333337</v>
      </c>
      <c r="F10">
        <f>F9+0.02</f>
        <v>0.19999999999999998</v>
      </c>
      <c r="G10">
        <f t="shared" si="2"/>
        <v>0.6527777777777779</v>
      </c>
      <c r="J10">
        <f>J9+0.02</f>
        <v>0.19999999999999998</v>
      </c>
      <c r="K10">
        <f t="shared" si="3"/>
        <v>0.5</v>
      </c>
    </row>
    <row r="11" spans="2:11" x14ac:dyDescent="0.45">
      <c r="B11">
        <f t="shared" si="4"/>
        <v>0.3</v>
      </c>
      <c r="C11">
        <f t="shared" si="0"/>
        <v>0.46153846153846151</v>
      </c>
      <c r="D11">
        <f>D10+0.02</f>
        <v>0.21999999999999997</v>
      </c>
      <c r="E11">
        <f t="shared" si="1"/>
        <v>0.75757575757575768</v>
      </c>
      <c r="F11">
        <f>F10+0.02</f>
        <v>0.21999999999999997</v>
      </c>
      <c r="G11">
        <f t="shared" si="2"/>
        <v>0.63474322448681431</v>
      </c>
      <c r="J11">
        <f>J10+0.02</f>
        <v>0.21999999999999997</v>
      </c>
      <c r="K11">
        <f t="shared" si="3"/>
        <v>0.45454545454545459</v>
      </c>
    </row>
    <row r="12" spans="2:11" x14ac:dyDescent="0.45">
      <c r="B12">
        <f t="shared" si="4"/>
        <v>0.35</v>
      </c>
      <c r="C12">
        <f t="shared" si="0"/>
        <v>0.51851851851851849</v>
      </c>
      <c r="D12">
        <f>D11+0.02</f>
        <v>0.23999999999999996</v>
      </c>
      <c r="E12">
        <f t="shared" si="1"/>
        <v>0.69444444444444453</v>
      </c>
      <c r="F12">
        <f>F11+0.02</f>
        <v>0.23999999999999996</v>
      </c>
      <c r="G12">
        <f t="shared" si="2"/>
        <v>0.61526623576485073</v>
      </c>
      <c r="J12">
        <f>J11+0.02</f>
        <v>0.23999999999999996</v>
      </c>
      <c r="K12">
        <f t="shared" si="3"/>
        <v>0.41666666666666674</v>
      </c>
    </row>
    <row r="13" spans="2:11" x14ac:dyDescent="0.45">
      <c r="B13">
        <f t="shared" si="4"/>
        <v>0.39999999999999997</v>
      </c>
      <c r="C13">
        <f t="shared" si="0"/>
        <v>0.5714285714285714</v>
      </c>
      <c r="D13">
        <f>D12+0.02</f>
        <v>0.25999999999999995</v>
      </c>
      <c r="E13">
        <f t="shared" si="1"/>
        <v>0.64102564102564119</v>
      </c>
      <c r="F13">
        <f>F12+0.02</f>
        <v>0.25999999999999995</v>
      </c>
      <c r="G13">
        <f t="shared" si="2"/>
        <v>0.59418878337797254</v>
      </c>
      <c r="J13">
        <f>J12+0.02</f>
        <v>0.25999999999999995</v>
      </c>
      <c r="K13">
        <f t="shared" si="3"/>
        <v>0.38461538461538469</v>
      </c>
    </row>
    <row r="14" spans="2:11" x14ac:dyDescent="0.45">
      <c r="B14">
        <f t="shared" si="4"/>
        <v>0.44999999999999996</v>
      </c>
      <c r="C14">
        <f t="shared" si="0"/>
        <v>0.6206896551724137</v>
      </c>
      <c r="D14">
        <f>D13+0.02</f>
        <v>0.27999999999999997</v>
      </c>
      <c r="E14">
        <f t="shared" si="1"/>
        <v>0.59523809523809534</v>
      </c>
      <c r="F14">
        <f>F13+0.02</f>
        <v>0.27999999999999997</v>
      </c>
      <c r="G14">
        <f t="shared" si="2"/>
        <v>0.57133058984910834</v>
      </c>
      <c r="J14">
        <f>J13+0.02</f>
        <v>0.27999999999999997</v>
      </c>
      <c r="K14">
        <f t="shared" si="3"/>
        <v>0.35714285714285721</v>
      </c>
    </row>
    <row r="15" spans="2:11" x14ac:dyDescent="0.45">
      <c r="B15">
        <f t="shared" si="4"/>
        <v>0.49999999999999994</v>
      </c>
      <c r="C15">
        <f t="shared" si="0"/>
        <v>0.66666666666666663</v>
      </c>
      <c r="D15">
        <f>D14+0.02</f>
        <v>0.3</v>
      </c>
      <c r="E15">
        <f t="shared" si="1"/>
        <v>0.55555555555555558</v>
      </c>
      <c r="F15">
        <f>F14+0.02</f>
        <v>0.3</v>
      </c>
      <c r="G15">
        <f t="shared" si="2"/>
        <v>0.54648526077097492</v>
      </c>
      <c r="J15">
        <f>J14+0.02</f>
        <v>0.3</v>
      </c>
      <c r="K15">
        <f t="shared" si="3"/>
        <v>0.33333333333333337</v>
      </c>
    </row>
    <row r="16" spans="2:11" x14ac:dyDescent="0.45">
      <c r="B16">
        <f t="shared" si="4"/>
        <v>0.54999999999999993</v>
      </c>
      <c r="C16">
        <f t="shared" si="0"/>
        <v>0.70967741935483875</v>
      </c>
      <c r="D16">
        <f>D15+0.02</f>
        <v>0.32</v>
      </c>
      <c r="E16">
        <f t="shared" si="1"/>
        <v>0.52083333333333337</v>
      </c>
      <c r="F16">
        <f>F15+0.02</f>
        <v>0.32</v>
      </c>
      <c r="G16">
        <f t="shared" si="2"/>
        <v>0.51941560938100717</v>
      </c>
      <c r="J16">
        <f>J15+0.02</f>
        <v>0.32</v>
      </c>
      <c r="K16">
        <f t="shared" si="3"/>
        <v>0.3125</v>
      </c>
    </row>
    <row r="17" spans="2:11" x14ac:dyDescent="0.45">
      <c r="B17">
        <f t="shared" si="4"/>
        <v>0.6</v>
      </c>
      <c r="C17">
        <f t="shared" si="0"/>
        <v>0.74999999999999989</v>
      </c>
      <c r="D17">
        <f>D16+0.02</f>
        <v>0.34</v>
      </c>
      <c r="E17">
        <f t="shared" si="1"/>
        <v>0.49019607843137253</v>
      </c>
      <c r="F17">
        <f>F16+0.02</f>
        <v>0.34</v>
      </c>
      <c r="G17">
        <f t="shared" si="2"/>
        <v>0.48984797469645946</v>
      </c>
      <c r="J17">
        <f>J16+0.02</f>
        <v>0.34</v>
      </c>
      <c r="K17">
        <f t="shared" si="3"/>
        <v>0.29411764705882354</v>
      </c>
    </row>
    <row r="18" spans="2:11" x14ac:dyDescent="0.45">
      <c r="B18">
        <f t="shared" si="4"/>
        <v>0.65</v>
      </c>
      <c r="C18">
        <f t="shared" si="0"/>
        <v>0.78787878787878796</v>
      </c>
      <c r="D18">
        <f>D17+0.02</f>
        <v>0.36000000000000004</v>
      </c>
      <c r="E18">
        <f t="shared" si="1"/>
        <v>0.46296296296296291</v>
      </c>
      <c r="F18">
        <f>F17+0.02</f>
        <v>0.36000000000000004</v>
      </c>
      <c r="G18">
        <f t="shared" si="2"/>
        <v>0.45746527777777757</v>
      </c>
      <c r="J18">
        <f>J17+0.02</f>
        <v>0.36000000000000004</v>
      </c>
      <c r="K18">
        <f t="shared" si="3"/>
        <v>0.27777777777777773</v>
      </c>
    </row>
    <row r="19" spans="2:11" x14ac:dyDescent="0.45">
      <c r="B19">
        <f t="shared" si="4"/>
        <v>0.70000000000000007</v>
      </c>
      <c r="C19">
        <f t="shared" si="0"/>
        <v>0.82352941176470584</v>
      </c>
      <c r="D19">
        <f>D18+0.02</f>
        <v>0.38000000000000006</v>
      </c>
      <c r="E19">
        <f t="shared" si="1"/>
        <v>0.43859649122807015</v>
      </c>
      <c r="F19">
        <f>F18+0.02</f>
        <v>0.38000000000000006</v>
      </c>
      <c r="G19">
        <f t="shared" si="2"/>
        <v>0.42189848537403141</v>
      </c>
      <c r="J19">
        <f>J18+0.02</f>
        <v>0.38000000000000006</v>
      </c>
      <c r="K19">
        <f t="shared" si="3"/>
        <v>0.26315789473684209</v>
      </c>
    </row>
    <row r="20" spans="2:11" x14ac:dyDescent="0.45">
      <c r="B20">
        <f t="shared" si="4"/>
        <v>0.75000000000000011</v>
      </c>
      <c r="C20">
        <f t="shared" si="0"/>
        <v>0.85714285714285732</v>
      </c>
      <c r="D20">
        <f>D19+0.02</f>
        <v>0.40000000000000008</v>
      </c>
      <c r="E20">
        <f t="shared" si="1"/>
        <v>0.41666666666666663</v>
      </c>
      <c r="F20">
        <f>F19+0.02</f>
        <v>0.40000000000000008</v>
      </c>
      <c r="G20">
        <f t="shared" si="2"/>
        <v>0.38271604938271575</v>
      </c>
      <c r="J20">
        <f>J19+0.02</f>
        <v>0.40000000000000008</v>
      </c>
      <c r="K20">
        <f t="shared" si="3"/>
        <v>0.24999999999999994</v>
      </c>
    </row>
    <row r="21" spans="2:11" x14ac:dyDescent="0.45">
      <c r="B21">
        <f t="shared" si="4"/>
        <v>0.80000000000000016</v>
      </c>
      <c r="C21">
        <f t="shared" si="0"/>
        <v>0.88888888888888895</v>
      </c>
      <c r="D21">
        <f>D20+0.02</f>
        <v>0.4200000000000001</v>
      </c>
      <c r="E21">
        <f t="shared" si="1"/>
        <v>0.39682539682539675</v>
      </c>
      <c r="F21">
        <f>F20+0.02</f>
        <v>0.4200000000000001</v>
      </c>
      <c r="G21">
        <f t="shared" si="2"/>
        <v>0.33941075439291812</v>
      </c>
      <c r="J21">
        <f>J20+0.02</f>
        <v>0.4200000000000001</v>
      </c>
      <c r="K21">
        <f t="shared" si="3"/>
        <v>0.23809523809523805</v>
      </c>
    </row>
    <row r="22" spans="2:11" x14ac:dyDescent="0.45">
      <c r="B22">
        <f t="shared" si="4"/>
        <v>0.8500000000000002</v>
      </c>
      <c r="C22">
        <f t="shared" si="0"/>
        <v>0.91891891891891908</v>
      </c>
      <c r="D22">
        <f>D21+0.02</f>
        <v>0.44000000000000011</v>
      </c>
      <c r="E22">
        <f t="shared" si="1"/>
        <v>0.37878787878787873</v>
      </c>
      <c r="F22">
        <f>F21+0.02</f>
        <v>0.44000000000000011</v>
      </c>
      <c r="G22">
        <f t="shared" si="2"/>
        <v>0.29138321995464811</v>
      </c>
      <c r="J22">
        <f>J21+0.02</f>
        <v>0.44000000000000011</v>
      </c>
      <c r="K22">
        <f t="shared" si="3"/>
        <v>0.22727272727272721</v>
      </c>
    </row>
    <row r="23" spans="2:11" x14ac:dyDescent="0.45">
      <c r="B23">
        <f t="shared" si="4"/>
        <v>0.90000000000000024</v>
      </c>
      <c r="C23">
        <f t="shared" si="0"/>
        <v>0.94736842105263164</v>
      </c>
      <c r="D23">
        <f>D22+0.02</f>
        <v>0.46000000000000013</v>
      </c>
      <c r="E23">
        <f t="shared" si="1"/>
        <v>0.36231884057971003</v>
      </c>
      <c r="F23">
        <f>F22+0.02</f>
        <v>0.46000000000000013</v>
      </c>
      <c r="G23">
        <f t="shared" si="2"/>
        <v>0.23792104862063657</v>
      </c>
      <c r="J23">
        <f>J22+0.02</f>
        <v>0.46000000000000013</v>
      </c>
      <c r="K23">
        <f t="shared" si="3"/>
        <v>0.21739130434782603</v>
      </c>
    </row>
    <row r="24" spans="2:11" x14ac:dyDescent="0.45">
      <c r="B24">
        <f t="shared" si="4"/>
        <v>0.95000000000000029</v>
      </c>
      <c r="C24">
        <f t="shared" si="0"/>
        <v>0.97435897435897456</v>
      </c>
      <c r="D24">
        <f>D23+0.02</f>
        <v>0.48000000000000015</v>
      </c>
      <c r="E24">
        <f t="shared" si="1"/>
        <v>0.34722222222222215</v>
      </c>
      <c r="F24">
        <f>F23+0.02</f>
        <v>0.48000000000000015</v>
      </c>
      <c r="G24">
        <f t="shared" si="2"/>
        <v>0.17817225509533152</v>
      </c>
      <c r="J24">
        <f>J23+0.02</f>
        <v>0.48000000000000015</v>
      </c>
      <c r="K24">
        <f t="shared" si="3"/>
        <v>0.20833333333333326</v>
      </c>
    </row>
    <row r="25" spans="2:11" x14ac:dyDescent="0.45">
      <c r="B25">
        <f t="shared" si="4"/>
        <v>1.0000000000000002</v>
      </c>
      <c r="C25">
        <f t="shared" si="0"/>
        <v>1.0000000000000002</v>
      </c>
      <c r="D25">
        <f>D24+0.02</f>
        <v>0.50000000000000011</v>
      </c>
      <c r="E25">
        <f t="shared" si="1"/>
        <v>0.33333333333333326</v>
      </c>
      <c r="F25">
        <f>F24+0.02</f>
        <v>0.50000000000000011</v>
      </c>
      <c r="G25">
        <f t="shared" si="2"/>
        <v>0.11111111111111072</v>
      </c>
      <c r="J25">
        <f>J24+0.02</f>
        <v>0.50000000000000011</v>
      </c>
      <c r="K25">
        <f t="shared" si="3"/>
        <v>0.19999999999999993</v>
      </c>
    </row>
    <row r="26" spans="2:11" x14ac:dyDescent="0.45">
      <c r="D26">
        <f>D25+0.02</f>
        <v>0.52000000000000013</v>
      </c>
      <c r="E26">
        <f t="shared" si="1"/>
        <v>0.32051282051282043</v>
      </c>
      <c r="F26">
        <f>F25+0.02</f>
        <v>0.52000000000000013</v>
      </c>
      <c r="G26">
        <f t="shared" si="2"/>
        <v>3.5493827160493319E-2</v>
      </c>
      <c r="J26">
        <f>J25+0.02</f>
        <v>0.52000000000000013</v>
      </c>
      <c r="K26">
        <f t="shared" si="3"/>
        <v>0.19230769230769224</v>
      </c>
    </row>
    <row r="27" spans="2:11" x14ac:dyDescent="0.45">
      <c r="B27" t="s">
        <v>27</v>
      </c>
      <c r="C27" t="s">
        <v>27</v>
      </c>
      <c r="D27">
        <f>D26+0.02</f>
        <v>0.54000000000000015</v>
      </c>
      <c r="E27">
        <f t="shared" si="1"/>
        <v>0.30864197530864185</v>
      </c>
      <c r="F27">
        <f>F26+0.02</f>
        <v>0.54000000000000015</v>
      </c>
      <c r="G27">
        <f t="shared" si="2"/>
        <v>-5.0199537912203995E-2</v>
      </c>
      <c r="J27">
        <f>J26+0.02</f>
        <v>0.54000000000000015</v>
      </c>
      <c r="K27">
        <f t="shared" si="3"/>
        <v>0.18518518518518512</v>
      </c>
    </row>
    <row r="28" spans="2:11" x14ac:dyDescent="0.45">
      <c r="B28">
        <v>0</v>
      </c>
      <c r="C28">
        <v>0</v>
      </c>
    </row>
    <row r="29" spans="2:11" x14ac:dyDescent="0.45">
      <c r="B29">
        <v>1</v>
      </c>
      <c r="C29">
        <v>1</v>
      </c>
    </row>
  </sheetData>
  <mergeCells count="5">
    <mergeCell ref="J3:K3"/>
    <mergeCell ref="B3:C3"/>
    <mergeCell ref="D3:E3"/>
    <mergeCell ref="F3:G3"/>
    <mergeCell ref="H3:I3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Nutzen</vt:lpstr>
      <vt:lpstr>Kosten</vt:lpstr>
      <vt:lpstr>Transformationskurve</vt:lpstr>
      <vt:lpstr>Wohlfahrt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be1046</dc:creator>
  <cp:lastModifiedBy>be1046</cp:lastModifiedBy>
  <dcterms:created xsi:type="dcterms:W3CDTF">2020-11-12T10:11:35Z</dcterms:created>
  <dcterms:modified xsi:type="dcterms:W3CDTF">2020-11-12T12:48:40Z</dcterms:modified>
</cp:coreProperties>
</file>